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АО Энергосервис Волги\7 ОЗ и МТО\02 Мелкие закупки 2025\139 СЦ Оказание услуг по  экспресс-доставке почтовых отправлений (ООО ПЛЭКС)\Образцы\"/>
    </mc:Choice>
  </mc:AlternateContent>
  <bookViews>
    <workbookView xWindow="0" yWindow="0" windowWidth="38400" windowHeight="17100" activeTab="2"/>
  </bookViews>
  <sheets>
    <sheet name="Лист1" sheetId="1" state="hidden" r:id="rId1"/>
    <sheet name="Лист3" sheetId="2" state="hidden" r:id="rId2"/>
    <sheet name="Тарифы" sheetId="3" r:id="rId3"/>
  </sheets>
  <definedNames>
    <definedName name="_ftnref1" localSheetId="2">Тарифы!#REF!</definedName>
    <definedName name="_ftnref2" localSheetId="2">Тарифы!#REF!</definedName>
  </definedNames>
  <calcPr calcId="162913"/>
</workbook>
</file>

<file path=xl/calcChain.xml><?xml version="1.0" encoding="utf-8"?>
<calcChain xmlns="http://schemas.openxmlformats.org/spreadsheetml/2006/main">
  <c r="E24" i="3" l="1"/>
  <c r="A8" i="3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Q29" i="1"/>
  <c r="Q28" i="1"/>
  <c r="P28" i="1"/>
  <c r="O28" i="1"/>
  <c r="M28" i="1"/>
  <c r="K28" i="1"/>
  <c r="I28" i="1"/>
  <c r="H28" i="1"/>
  <c r="P27" i="1"/>
  <c r="O27" i="1"/>
  <c r="M27" i="1"/>
  <c r="K27" i="1"/>
  <c r="I27" i="1"/>
  <c r="Q27" i="1" s="1"/>
  <c r="H27" i="1"/>
  <c r="P26" i="1"/>
  <c r="O26" i="1"/>
  <c r="M26" i="1"/>
  <c r="K26" i="1"/>
  <c r="H26" i="1"/>
  <c r="I26" i="1" s="1"/>
  <c r="Q26" i="1" s="1"/>
  <c r="O25" i="1"/>
  <c r="M25" i="1"/>
  <c r="K25" i="1"/>
  <c r="P25" i="1" s="1"/>
  <c r="I25" i="1"/>
  <c r="H25" i="1"/>
  <c r="O24" i="1"/>
  <c r="M24" i="1"/>
  <c r="K24" i="1"/>
  <c r="P24" i="1" s="1"/>
  <c r="I24" i="1"/>
  <c r="H24" i="1"/>
  <c r="O23" i="1"/>
  <c r="M23" i="1"/>
  <c r="P23" i="1" s="1"/>
  <c r="K23" i="1"/>
  <c r="I23" i="1"/>
  <c r="Q23" i="1" s="1"/>
  <c r="H23" i="1"/>
  <c r="O22" i="1"/>
  <c r="M22" i="1"/>
  <c r="P22" i="1" s="1"/>
  <c r="K22" i="1"/>
  <c r="H22" i="1"/>
  <c r="I22" i="1" s="1"/>
  <c r="P21" i="1"/>
  <c r="O21" i="1"/>
  <c r="M21" i="1"/>
  <c r="K21" i="1"/>
  <c r="H21" i="1"/>
  <c r="I21" i="1" s="1"/>
  <c r="Q21" i="1" s="1"/>
  <c r="P20" i="1"/>
  <c r="O20" i="1"/>
  <c r="M20" i="1"/>
  <c r="K20" i="1"/>
  <c r="H20" i="1"/>
  <c r="I20" i="1" s="1"/>
  <c r="Q20" i="1" s="1"/>
  <c r="P19" i="1"/>
  <c r="O19" i="1"/>
  <c r="M19" i="1"/>
  <c r="K19" i="1"/>
  <c r="H19" i="1"/>
  <c r="I19" i="1" s="1"/>
  <c r="Q19" i="1" s="1"/>
  <c r="O18" i="1"/>
  <c r="M18" i="1"/>
  <c r="K18" i="1"/>
  <c r="P18" i="1" s="1"/>
  <c r="H18" i="1"/>
  <c r="I18" i="1" s="1"/>
  <c r="Q18" i="1" s="1"/>
  <c r="O17" i="1"/>
  <c r="M17" i="1"/>
  <c r="K17" i="1"/>
  <c r="P17" i="1" s="1"/>
  <c r="H17" i="1"/>
  <c r="I17" i="1" s="1"/>
  <c r="O16" i="1"/>
  <c r="P16" i="1" s="1"/>
  <c r="M16" i="1"/>
  <c r="K16" i="1"/>
  <c r="H16" i="1"/>
  <c r="I16" i="1" s="1"/>
  <c r="Q16" i="1" s="1"/>
  <c r="O15" i="1"/>
  <c r="M15" i="1"/>
  <c r="K15" i="1"/>
  <c r="P15" i="1" s="1"/>
  <c r="I15" i="1"/>
  <c r="Q15" i="1" s="1"/>
  <c r="H15" i="1"/>
  <c r="O14" i="1"/>
  <c r="M14" i="1"/>
  <c r="K14" i="1"/>
  <c r="P14" i="1" s="1"/>
  <c r="H14" i="1"/>
  <c r="I14" i="1" s="1"/>
  <c r="Q14" i="1" s="1"/>
  <c r="O13" i="1"/>
  <c r="M13" i="1"/>
  <c r="K13" i="1"/>
  <c r="P13" i="1" s="1"/>
  <c r="I13" i="1"/>
  <c r="H13" i="1"/>
  <c r="O12" i="1"/>
  <c r="M12" i="1"/>
  <c r="K12" i="1"/>
  <c r="P12" i="1" s="1"/>
  <c r="I12" i="1"/>
  <c r="H12" i="1"/>
  <c r="O11" i="1"/>
  <c r="M11" i="1"/>
  <c r="P11" i="1" s="1"/>
  <c r="Q11" i="1" s="1"/>
  <c r="K11" i="1"/>
  <c r="I11" i="1"/>
  <c r="H11" i="1"/>
  <c r="O10" i="1"/>
  <c r="M10" i="1"/>
  <c r="K10" i="1"/>
  <c r="P10" i="1" s="1"/>
  <c r="H10" i="1"/>
  <c r="I10" i="1" s="1"/>
  <c r="Q10" i="1" s="1"/>
  <c r="P9" i="1"/>
  <c r="O9" i="1"/>
  <c r="M9" i="1"/>
  <c r="K9" i="1"/>
  <c r="H9" i="1"/>
  <c r="I9" i="1" s="1"/>
  <c r="Q9" i="1" s="1"/>
  <c r="O8" i="1"/>
  <c r="M8" i="1"/>
  <c r="K8" i="1"/>
  <c r="P8" i="1" s="1"/>
  <c r="H8" i="1"/>
  <c r="I8" i="1" s="1"/>
  <c r="Q8" i="1" s="1"/>
  <c r="P7" i="1"/>
  <c r="O7" i="1"/>
  <c r="M7" i="1"/>
  <c r="K7" i="1"/>
  <c r="H7" i="1"/>
  <c r="I7" i="1" s="1"/>
  <c r="Q7" i="1" s="1"/>
  <c r="O6" i="1"/>
  <c r="M6" i="1"/>
  <c r="K6" i="1"/>
  <c r="P6" i="1" s="1"/>
  <c r="H6" i="1"/>
  <c r="I6" i="1" s="1"/>
  <c r="O5" i="1"/>
  <c r="O29" i="1" s="1"/>
  <c r="M5" i="1"/>
  <c r="M29" i="1" s="1"/>
  <c r="K5" i="1"/>
  <c r="K29" i="1" s="1"/>
  <c r="P30" i="1" s="1"/>
  <c r="H5" i="1"/>
  <c r="I5" i="1" s="1"/>
  <c r="Q13" i="1" l="1"/>
  <c r="Q24" i="1"/>
  <c r="Q6" i="1"/>
  <c r="Q22" i="1"/>
  <c r="Q17" i="1"/>
  <c r="Q12" i="1"/>
  <c r="Q25" i="1"/>
  <c r="P5" i="1"/>
  <c r="P31" i="1" s="1"/>
  <c r="Q5" i="1" l="1"/>
  <c r="Q30" i="1" s="1"/>
</calcChain>
</file>

<file path=xl/sharedStrings.xml><?xml version="1.0" encoding="utf-8"?>
<sst xmlns="http://schemas.openxmlformats.org/spreadsheetml/2006/main" count="138" uniqueCount="70">
  <si>
    <t>Приложение 4.3 Таблица расчета начальной (максимальной) цены закупки на поставку продукции</t>
  </si>
  <si>
    <r>
      <t xml:space="preserve">Наименование лота (закупки) </t>
    </r>
    <r>
      <rPr>
        <i/>
        <sz val="12"/>
        <color theme="1"/>
        <rFont val="Times New Roman"/>
      </rPr>
      <t/>
    </r>
  </si>
  <si>
    <t>Поставка самонесущего изолированного провода (СИП) на напряжение до 35 кВ.</t>
  </si>
  <si>
    <t>№ п/п</t>
  </si>
  <si>
    <t>Наименование материалов, запчастей</t>
  </si>
  <si>
    <t>Марка</t>
  </si>
  <si>
    <t>Ед. изм</t>
  </si>
  <si>
    <t>Количество всего:</t>
  </si>
  <si>
    <t>Договор № 148/218/15 от 06.04.2015</t>
  </si>
  <si>
    <t>Дефлятор</t>
  </si>
  <si>
    <t>Расчетная цена</t>
  </si>
  <si>
    <t>Сумма б/НДС</t>
  </si>
  <si>
    <t>ООО "Северный кабель"</t>
  </si>
  <si>
    <t>ООО "Камский кабель"</t>
  </si>
  <si>
    <t>Средняя сумма</t>
  </si>
  <si>
    <t>Наименьшая сумма</t>
  </si>
  <si>
    <t>Цена</t>
  </si>
  <si>
    <t>Сумма б НДС</t>
  </si>
  <si>
    <t>Провод самонесущий изолированный</t>
  </si>
  <si>
    <t>СИП-2 1х16+1х25</t>
  </si>
  <si>
    <t>км</t>
  </si>
  <si>
    <t>СИП-2 3х25+1х35+1х16</t>
  </si>
  <si>
    <t>СИП-2 3х25+1х35</t>
  </si>
  <si>
    <t>СИП-2 3х35+1х35</t>
  </si>
  <si>
    <t>СИП-2 3х35+1х50+1х16</t>
  </si>
  <si>
    <t>СИП-2 3х35+1х50+1х25</t>
  </si>
  <si>
    <t>СИП-2 3х35+1х50</t>
  </si>
  <si>
    <t>СИП-2 3х50+1х50</t>
  </si>
  <si>
    <t>СИП-2 3х50+1х50+1х16</t>
  </si>
  <si>
    <t>СИП-2 3х50+1х70</t>
  </si>
  <si>
    <t>СИП-2 3х50+1х70+1х16</t>
  </si>
  <si>
    <t>СИП-2 3х70+1х70+1х16</t>
  </si>
  <si>
    <t>СИП-2 3х70+1х95+1х25</t>
  </si>
  <si>
    <t>СИП-2 3х70+1х95</t>
  </si>
  <si>
    <t>СИП-2 3х95+1х95</t>
  </si>
  <si>
    <t>СИП-3 1х35</t>
  </si>
  <si>
    <t>СИП-3 1х50</t>
  </si>
  <si>
    <t>СИП-3 1х70</t>
  </si>
  <si>
    <t>СИП-4 2х16</t>
  </si>
  <si>
    <t>СИП-4 2х25</t>
  </si>
  <si>
    <t>СИП-4 4х16</t>
  </si>
  <si>
    <t>СИП-4 4х25</t>
  </si>
  <si>
    <t>СИП-4 4х35</t>
  </si>
  <si>
    <t>СИП-4 4х50</t>
  </si>
  <si>
    <t>Средняя цена по коммерческим</t>
  </si>
  <si>
    <t>Начальная (максимальная) цена по минимальным ценам</t>
  </si>
  <si>
    <t>Ф.И.О и должность лица, получившего указанные сведения _______________________                                        Дата составления таблицы ____________________</t>
  </si>
  <si>
    <t>Единичные расценки</t>
  </si>
  <si>
    <t>Наименование каждой единицы товара, работы, услуги (марка, технические характеристики)</t>
  </si>
  <si>
    <t>Кол-во в ед.изм</t>
  </si>
  <si>
    <t xml:space="preserve">Начальные (максимальные) единичные расценки, руб. </t>
  </si>
  <si>
    <t>усл.ед</t>
  </si>
  <si>
    <t>ИТОГО</t>
  </si>
  <si>
    <t>Оказание услуг по курьерской доставке служебной корреспонденции (документов) из Саратова  в г. Санкт-Петербург, вес 0,5 кг</t>
  </si>
  <si>
    <t>Оказание услуг по курьерской доставке служебной корреспонденции (документов)  из Саратова в г. Санкт-Петербург, вес 1,0 кг</t>
  </si>
  <si>
    <t>Оказание услуг по курьерской доставке служебной корреспонденции (документов) из Саратова  в г. Москва,  вес 0,5 кг</t>
  </si>
  <si>
    <t>Оказание услуг по курьерской доставке служебной корреспонденции (документов) из Саратова  в г. Москва, вес 1,0 кг</t>
  </si>
  <si>
    <t>Оказание услуг по курьерской доставке служебной корреспонденции (документов) из Саратова по городам России (например Оренбург, Саранск, Ульяновск, Чебоксары),  вес 1,0 кг</t>
  </si>
  <si>
    <t>Оказание услуг по курьерской доставке служебной корреспонденции (документов) из Саратова по городам России (направление: Пенза, Самара),  вес 0,5 кг</t>
  </si>
  <si>
    <t>Оказание услуг по курьерской доставке служебной корреспонденции (документов) из Саратова по городам России (направление: Пенза, Самара), вес 1,0 кг</t>
  </si>
  <si>
    <t>Оказание услуг по курьерской доставке служебной корреспонденции (документов) из Саратова по городам России (направление: Оренбург, Саранск, Ульяновск, Чебоксары),  вес 0,5 кг</t>
  </si>
  <si>
    <t>Оказание услуг по курьерской доставке служебной корреспонденции (документов) из Саратова по городам России (направление: Краснодар, Рязань),  вес 0,5 кг</t>
  </si>
  <si>
    <t>Оказание услуг по курьерской доставке служебной корреспонденции (документов) из Саратова по городам России (направление: Краснодар, Рязань), вес 1,0 кг</t>
  </si>
  <si>
    <t>Оказание услуг по курьерской доставке служебной корреспонденции (документов) из Саратова по городам Саратовской области (направление: Саратов),  вес 0,5 кг</t>
  </si>
  <si>
    <t>Оказание услуг по курьерской доставке служебной корреспонденции (документов) из Саратова по городам Саратовской области (направление: Саратов), вес 1,0 кг</t>
  </si>
  <si>
    <t>Оказание услуг по курьерской доставке служебной корреспонденции (документов) из Саратова по городам Саратовской области (направление: Энгельс), вес 1,0 кг</t>
  </si>
  <si>
    <t>Оказание услуг по курьерской доставке служебной корреспонденции (документов) из Саратова по городам Саратовской области (направление: Балаково), вес 1,0 кг</t>
  </si>
  <si>
    <t>Оказание услуг по курьерской доставке служебной корреспонденции (документов) из Саратова по городам Саратовской области (направление: Балашов), вес 1,0 кг</t>
  </si>
  <si>
    <t>Оказание услуг по курьерской доставке служебной корреспонденции (документов) из Саратова по городам Саратовской области (направление: Вольск), вес 1,0 кг</t>
  </si>
  <si>
    <t>Оказание услуг по курьерской доставке служебной корреспонденции (документов) из Саратова по городам Саратовской области (направление: Маркс), вес 1,0 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</si>
</sst>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_р_."/>
  </numFmts>
  <fonts count="21" x14ac:knownFonts="1">
    <font>
      <sz val="11"/>
      <color theme="1"/>
      <name val="Calibri"/>
      <scheme val="minor"/>
    </font>
    <font>
      <sz val="10"/>
      <name val="Helv"/>
    </font>
    <font>
      <sz val="9"/>
      <color theme="1"/>
      <name val="Calibri"/>
      <scheme val="minor"/>
    </font>
    <font>
      <b/>
      <sz val="12"/>
      <color theme="1"/>
      <name val="Cambria"/>
    </font>
    <font>
      <sz val="12"/>
      <color theme="1"/>
      <name val="Times New Roman"/>
    </font>
    <font>
      <i/>
      <u/>
      <sz val="11"/>
      <color theme="1"/>
      <name val="Calibri"/>
      <scheme val="minor"/>
    </font>
    <font>
      <sz val="9"/>
      <name val="Times New Roman"/>
    </font>
    <font>
      <sz val="9"/>
      <color theme="1"/>
      <name val="Times New Roman"/>
    </font>
    <font>
      <sz val="10"/>
      <name val="Times New Roman"/>
    </font>
    <font>
      <sz val="10"/>
      <color theme="1"/>
      <name val="Times New Roman"/>
    </font>
    <font>
      <sz val="10"/>
      <color theme="1"/>
      <name val="Calibri"/>
      <scheme val="minor"/>
    </font>
    <font>
      <sz val="14"/>
      <name val="Calibri"/>
      <scheme val="minor"/>
    </font>
    <font>
      <sz val="14"/>
      <name val="Times New Roman"/>
    </font>
    <font>
      <b/>
      <sz val="14"/>
      <name val="Calibri"/>
      <scheme val="minor"/>
    </font>
    <font>
      <sz val="14"/>
      <color theme="1"/>
      <name val="Times New Roman"/>
    </font>
    <font>
      <sz val="11"/>
      <color theme="1"/>
      <name val="Calibri"/>
      <scheme val="minor"/>
    </font>
    <font>
      <i/>
      <sz val="12"/>
      <color theme="1"/>
      <name val="Times New Roman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  <fill>
      <patternFill patternType="solid">
        <fgColor theme="9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 diagonalUp="1" diagonalDown="1">
      <left/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</borders>
  <cellStyleXfs count="4">
    <xf numFmtId="0" fontId="0" fillId="0" borderId="0"/>
    <xf numFmtId="0" fontId="15" fillId="0" borderId="0"/>
    <xf numFmtId="0" fontId="1" fillId="0" borderId="0"/>
    <xf numFmtId="43" fontId="15" fillId="0" borderId="0" applyFont="0" applyFill="0" applyBorder="0" applyProtection="0"/>
  </cellStyleXfs>
  <cellXfs count="111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/>
    <xf numFmtId="0" fontId="7" fillId="0" borderId="7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" fontId="6" fillId="0" borderId="14" xfId="0" applyNumberFormat="1" applyFont="1" applyBorder="1" applyAlignment="1" applyProtection="1">
      <alignment horizontal="right" vertical="center" wrapText="1"/>
    </xf>
    <xf numFmtId="164" fontId="6" fillId="0" borderId="15" xfId="2" applyNumberFormat="1" applyFont="1" applyBorder="1" applyAlignment="1" applyProtection="1">
      <alignment horizontal="left" wrapText="1"/>
    </xf>
    <xf numFmtId="0" fontId="8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164" fontId="2" fillId="0" borderId="17" xfId="0" applyNumberFormat="1" applyFont="1" applyBorder="1" applyAlignment="1">
      <alignment horizontal="center" vertical="center"/>
    </xf>
    <xf numFmtId="164" fontId="2" fillId="0" borderId="18" xfId="0" applyNumberFormat="1" applyFont="1" applyBorder="1" applyAlignment="1">
      <alignment horizontal="center" vertical="center"/>
    </xf>
    <xf numFmtId="164" fontId="2" fillId="0" borderId="19" xfId="0" applyNumberFormat="1" applyFont="1" applyBorder="1" applyAlignment="1">
      <alignment horizontal="center" vertical="center"/>
    </xf>
    <xf numFmtId="164" fontId="2" fillId="0" borderId="20" xfId="0" applyNumberFormat="1" applyFont="1" applyBorder="1" applyAlignment="1">
      <alignment horizontal="center" vertical="center"/>
    </xf>
    <xf numFmtId="164" fontId="2" fillId="0" borderId="21" xfId="0" applyNumberFormat="1" applyFont="1" applyBorder="1" applyAlignment="1">
      <alignment horizontal="center" vertical="center"/>
    </xf>
    <xf numFmtId="1" fontId="6" fillId="0" borderId="22" xfId="0" applyNumberFormat="1" applyFont="1" applyBorder="1" applyAlignment="1" applyProtection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64" fontId="2" fillId="0" borderId="22" xfId="0" applyNumberFormat="1" applyFont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/>
    </xf>
    <xf numFmtId="164" fontId="2" fillId="0" borderId="24" xfId="0" applyNumberFormat="1" applyFont="1" applyBorder="1" applyAlignment="1">
      <alignment horizontal="center" vertical="center"/>
    </xf>
    <xf numFmtId="164" fontId="2" fillId="0" borderId="25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164" fontId="2" fillId="0" borderId="33" xfId="0" applyNumberFormat="1" applyFont="1" applyBorder="1" applyAlignment="1">
      <alignment horizontal="center" vertical="center"/>
    </xf>
    <xf numFmtId="164" fontId="0" fillId="0" borderId="37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/>
    <xf numFmtId="0" fontId="11" fillId="0" borderId="0" xfId="0" applyFont="1"/>
    <xf numFmtId="0" fontId="13" fillId="2" borderId="0" xfId="0" applyFont="1" applyFill="1"/>
    <xf numFmtId="43" fontId="12" fillId="0" borderId="0" xfId="3" applyNumberFormat="1" applyFont="1" applyAlignment="1">
      <alignment horizontal="center" vertical="center"/>
    </xf>
    <xf numFmtId="0" fontId="14" fillId="0" borderId="0" xfId="0" applyFont="1"/>
    <xf numFmtId="0" fontId="18" fillId="10" borderId="40" xfId="0" applyFont="1" applyFill="1" applyBorder="1" applyAlignment="1" applyProtection="1">
      <alignment horizontal="center" vertical="center" wrapText="1"/>
    </xf>
    <xf numFmtId="0" fontId="18" fillId="10" borderId="41" xfId="0" applyFont="1" applyFill="1" applyBorder="1" applyAlignment="1" applyProtection="1">
      <alignment horizontal="center" vertical="center" wrapText="1"/>
      <protection hidden="1"/>
    </xf>
    <xf numFmtId="0" fontId="18" fillId="10" borderId="38" xfId="0" applyFont="1" applyFill="1" applyBorder="1" applyAlignment="1" applyProtection="1">
      <alignment horizontal="center" vertical="center" wrapText="1"/>
      <protection hidden="1"/>
    </xf>
    <xf numFmtId="0" fontId="18" fillId="10" borderId="38" xfId="0" applyFont="1" applyFill="1" applyBorder="1" applyAlignment="1" applyProtection="1">
      <alignment horizontal="center" vertical="center" wrapText="1"/>
    </xf>
    <xf numFmtId="0" fontId="18" fillId="2" borderId="42" xfId="0" applyFont="1" applyFill="1" applyBorder="1" applyAlignment="1" applyProtection="1">
      <alignment horizontal="center" vertical="top" wrapText="1"/>
    </xf>
    <xf numFmtId="0" fontId="17" fillId="0" borderId="15" xfId="0" applyFont="1" applyBorder="1" applyAlignment="1" applyProtection="1">
      <alignment horizontal="center" vertical="top" wrapText="1"/>
    </xf>
    <xf numFmtId="0" fontId="19" fillId="2" borderId="41" xfId="0" applyFont="1" applyFill="1" applyBorder="1" applyAlignment="1" applyProtection="1">
      <alignment horizontal="center" vertical="top" wrapText="1"/>
    </xf>
    <xf numFmtId="4" fontId="19" fillId="3" borderId="15" xfId="0" applyNumberFormat="1" applyFont="1" applyFill="1" applyBorder="1" applyAlignment="1" applyProtection="1">
      <alignment horizontal="center" vertical="top" wrapText="1"/>
      <protection hidden="1"/>
    </xf>
    <xf numFmtId="0" fontId="17" fillId="4" borderId="15" xfId="0" applyFont="1" applyFill="1" applyBorder="1" applyAlignment="1" applyProtection="1">
      <alignment vertical="top" wrapText="1"/>
    </xf>
    <xf numFmtId="0" fontId="17" fillId="8" borderId="15" xfId="0" applyFont="1" applyFill="1" applyBorder="1" applyAlignment="1" applyProtection="1">
      <alignment vertical="top" wrapText="1"/>
    </xf>
    <xf numFmtId="0" fontId="17" fillId="9" borderId="15" xfId="0" applyFont="1" applyFill="1" applyBorder="1" applyAlignment="1" applyProtection="1">
      <alignment vertical="top" wrapText="1"/>
    </xf>
    <xf numFmtId="0" fontId="18" fillId="2" borderId="43" xfId="0" applyFont="1" applyFill="1" applyBorder="1" applyAlignment="1" applyProtection="1">
      <alignment horizontal="center" vertical="top" wrapText="1"/>
    </xf>
    <xf numFmtId="164" fontId="18" fillId="2" borderId="44" xfId="0" applyNumberFormat="1" applyFont="1" applyFill="1" applyBorder="1" applyAlignment="1">
      <alignment horizontal="center" vertical="center"/>
    </xf>
    <xf numFmtId="4" fontId="18" fillId="0" borderId="15" xfId="0" applyNumberFormat="1" applyFont="1" applyBorder="1" applyAlignment="1">
      <alignment horizontal="center"/>
    </xf>
    <xf numFmtId="0" fontId="17" fillId="11" borderId="15" xfId="0" applyFont="1" applyFill="1" applyBorder="1" applyAlignment="1" applyProtection="1">
      <alignment horizontal="center" vertical="top" wrapText="1"/>
    </xf>
    <xf numFmtId="4" fontId="19" fillId="12" borderId="15" xfId="0" applyNumberFormat="1" applyFont="1" applyFill="1" applyBorder="1" applyAlignment="1" applyProtection="1">
      <alignment horizontal="center" vertical="top" wrapText="1"/>
      <protection hidden="1"/>
    </xf>
    <xf numFmtId="0" fontId="19" fillId="2" borderId="15" xfId="0" applyFont="1" applyFill="1" applyBorder="1" applyAlignment="1" applyProtection="1">
      <alignment horizontal="center" vertical="top" wrapText="1"/>
    </xf>
    <xf numFmtId="4" fontId="19" fillId="11" borderId="15" xfId="3" applyNumberFormat="1" applyFont="1" applyFill="1" applyBorder="1" applyAlignment="1">
      <alignment horizontal="center" vertical="top"/>
    </xf>
    <xf numFmtId="4" fontId="17" fillId="11" borderId="15" xfId="0" applyNumberFormat="1" applyFont="1" applyFill="1" applyBorder="1" applyAlignment="1">
      <alignment horizontal="center" vertical="top"/>
    </xf>
    <xf numFmtId="4" fontId="19" fillId="11" borderId="15" xfId="0" applyNumberFormat="1" applyFont="1" applyFill="1" applyBorder="1" applyAlignment="1">
      <alignment horizontal="center" vertical="top"/>
    </xf>
    <xf numFmtId="0" fontId="17" fillId="11" borderId="38" xfId="0" applyFont="1" applyFill="1" applyBorder="1" applyAlignment="1" applyProtection="1">
      <alignment horizontal="center" vertical="top" wrapText="1"/>
    </xf>
    <xf numFmtId="0" fontId="19" fillId="2" borderId="38" xfId="0" applyFont="1" applyFill="1" applyBorder="1" applyAlignment="1" applyProtection="1">
      <alignment horizontal="center" vertical="top" wrapText="1"/>
    </xf>
    <xf numFmtId="4" fontId="19" fillId="11" borderId="38" xfId="0" applyNumberFormat="1" applyFont="1" applyFill="1" applyBorder="1" applyAlignment="1">
      <alignment horizontal="center" vertical="top"/>
    </xf>
    <xf numFmtId="0" fontId="17" fillId="7" borderId="15" xfId="0" applyFont="1" applyFill="1" applyBorder="1" applyAlignment="1" applyProtection="1">
      <alignment vertical="top" wrapText="1"/>
    </xf>
    <xf numFmtId="0" fontId="17" fillId="6" borderId="15" xfId="0" applyFont="1" applyFill="1" applyBorder="1" applyAlignment="1" applyProtection="1">
      <alignment vertical="top" wrapText="1"/>
    </xf>
    <xf numFmtId="0" fontId="17" fillId="5" borderId="15" xfId="0" applyFont="1" applyFill="1" applyBorder="1" applyAlignment="1" applyProtection="1">
      <alignment vertical="top" wrapText="1"/>
    </xf>
    <xf numFmtId="0" fontId="17" fillId="13" borderId="15" xfId="0" applyFont="1" applyFill="1" applyBorder="1" applyAlignment="1" applyProtection="1">
      <alignment vertical="top" wrapText="1"/>
    </xf>
    <xf numFmtId="0" fontId="17" fillId="6" borderId="38" xfId="0" applyFont="1" applyFill="1" applyBorder="1" applyAlignment="1" applyProtection="1">
      <alignment vertical="top" wrapText="1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4" fontId="0" fillId="0" borderId="29" xfId="0" applyNumberFormat="1" applyBorder="1" applyAlignment="1">
      <alignment horizontal="left" vertical="center"/>
    </xf>
    <xf numFmtId="164" fontId="0" fillId="0" borderId="30" xfId="0" applyNumberFormat="1" applyBorder="1" applyAlignment="1">
      <alignment horizontal="left" vertical="center"/>
    </xf>
    <xf numFmtId="164" fontId="0" fillId="0" borderId="31" xfId="0" applyNumberFormat="1" applyBorder="1" applyAlignment="1">
      <alignment horizontal="left" vertical="center"/>
    </xf>
    <xf numFmtId="164" fontId="0" fillId="0" borderId="34" xfId="0" applyNumberFormat="1" applyBorder="1" applyAlignment="1">
      <alignment horizontal="left" vertical="center"/>
    </xf>
    <xf numFmtId="164" fontId="0" fillId="0" borderId="35" xfId="0" applyNumberFormat="1" applyBorder="1" applyAlignment="1">
      <alignment horizontal="left" vertical="center"/>
    </xf>
    <xf numFmtId="164" fontId="0" fillId="0" borderId="36" xfId="0" applyNumberForma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6" fillId="0" borderId="8" xfId="0" applyFont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9" fillId="0" borderId="15" xfId="0" applyFont="1" applyBorder="1" applyAlignment="1"/>
    <xf numFmtId="0" fontId="17" fillId="0" borderId="15" xfId="0" applyFont="1" applyBorder="1" applyAlignment="1"/>
    <xf numFmtId="0" fontId="20" fillId="0" borderId="20" xfId="0" applyFont="1" applyBorder="1" applyAlignment="1">
      <alignment horizontal="center"/>
    </xf>
    <xf numFmtId="0" fontId="19" fillId="2" borderId="15" xfId="0" applyFont="1" applyFill="1" applyBorder="1" applyAlignment="1" applyProtection="1">
      <alignment horizontal="center" vertical="center" wrapText="1"/>
    </xf>
    <xf numFmtId="0" fontId="19" fillId="2" borderId="38" xfId="0" applyFont="1" applyFill="1" applyBorder="1" applyAlignment="1" applyProtection="1">
      <alignment horizontal="center" vertical="center" wrapText="1"/>
    </xf>
    <xf numFmtId="0" fontId="19" fillId="2" borderId="15" xfId="0" applyFont="1" applyFill="1" applyBorder="1" applyAlignment="1" applyProtection="1">
      <alignment horizontal="center" vertical="center" wrapText="1"/>
      <protection hidden="1"/>
    </xf>
    <xf numFmtId="0" fontId="19" fillId="2" borderId="15" xfId="0" applyFont="1" applyFill="1" applyBorder="1" applyAlignment="1" applyProtection="1">
      <alignment horizontal="center" vertical="center" textRotation="90" wrapText="1"/>
    </xf>
    <xf numFmtId="0" fontId="18" fillId="2" borderId="38" xfId="0" applyFont="1" applyFill="1" applyBorder="1" applyAlignment="1">
      <alignment horizontal="center" vertical="center" wrapText="1"/>
    </xf>
    <xf numFmtId="0" fontId="18" fillId="2" borderId="39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_Лист1" xfId="2"/>
    <cellStyle name="Финансовый" xfId="3" builtinId="3"/>
  </cellStyles>
  <dxfs count="12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opLeftCell="A3" zoomScale="85" workbookViewId="0">
      <selection activeCell="E5" sqref="E5:E28"/>
    </sheetView>
  </sheetViews>
  <sheetFormatPr defaultRowHeight="15" x14ac:dyDescent="0.25"/>
  <cols>
    <col min="1" max="1" width="5.140625" bestFit="1" customWidth="1"/>
    <col min="2" max="2" width="28.28515625" bestFit="1" customWidth="1"/>
    <col min="3" max="3" width="40" customWidth="1"/>
    <col min="4" max="4" width="6.28515625" bestFit="1" customWidth="1"/>
    <col min="5" max="5" width="10.85546875" customWidth="1"/>
    <col min="6" max="9" width="9.140625" style="1" customWidth="1"/>
    <col min="10" max="10" width="10.140625" style="1" bestFit="1" customWidth="1"/>
    <col min="11" max="11" width="14.5703125" style="1" bestFit="1" customWidth="1"/>
    <col min="12" max="12" width="10.140625" style="1" bestFit="1" customWidth="1"/>
    <col min="13" max="13" width="14.5703125" style="1" customWidth="1"/>
    <col min="14" max="14" width="9.140625" style="1"/>
    <col min="15" max="15" width="13.5703125" style="1" bestFit="1" customWidth="1"/>
    <col min="16" max="16" width="28.5703125" style="1" customWidth="1"/>
    <col min="17" max="17" width="13.85546875" style="2" bestFit="1" customWidth="1"/>
  </cols>
  <sheetData>
    <row r="1" spans="1:17" ht="15.75" x14ac:dyDescent="0.25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</row>
    <row r="2" spans="1:17" ht="42" customHeight="1" x14ac:dyDescent="0.25">
      <c r="A2" s="3" t="s">
        <v>1</v>
      </c>
      <c r="C2" s="4" t="s">
        <v>2</v>
      </c>
      <c r="D2" s="5"/>
      <c r="L2" s="4"/>
    </row>
    <row r="3" spans="1:17" ht="25.5" customHeight="1" x14ac:dyDescent="0.25">
      <c r="A3" s="89" t="s">
        <v>3</v>
      </c>
      <c r="B3" s="91" t="s">
        <v>4</v>
      </c>
      <c r="C3" s="91" t="s">
        <v>5</v>
      </c>
      <c r="D3" s="93" t="s">
        <v>6</v>
      </c>
      <c r="E3" s="95" t="s">
        <v>7</v>
      </c>
      <c r="F3" s="89" t="s">
        <v>8</v>
      </c>
      <c r="G3" s="93" t="s">
        <v>9</v>
      </c>
      <c r="H3" s="93" t="s">
        <v>10</v>
      </c>
      <c r="I3" s="97" t="s">
        <v>11</v>
      </c>
      <c r="J3" s="74" t="s">
        <v>12</v>
      </c>
      <c r="K3" s="75"/>
      <c r="L3" s="99" t="s">
        <v>13</v>
      </c>
      <c r="M3" s="100"/>
      <c r="N3" s="74"/>
      <c r="O3" s="75"/>
      <c r="P3" s="76" t="s">
        <v>14</v>
      </c>
      <c r="Q3" s="76" t="s">
        <v>15</v>
      </c>
    </row>
    <row r="4" spans="1:17" ht="24" customHeight="1" x14ac:dyDescent="0.25">
      <c r="A4" s="90"/>
      <c r="B4" s="92"/>
      <c r="C4" s="92"/>
      <c r="D4" s="94"/>
      <c r="E4" s="96"/>
      <c r="F4" s="90"/>
      <c r="G4" s="94"/>
      <c r="H4" s="94"/>
      <c r="I4" s="98"/>
      <c r="J4" s="6" t="s">
        <v>16</v>
      </c>
      <c r="K4" s="7" t="s">
        <v>17</v>
      </c>
      <c r="L4" s="8" t="s">
        <v>16</v>
      </c>
      <c r="M4" s="9" t="s">
        <v>17</v>
      </c>
      <c r="N4" s="6" t="s">
        <v>16</v>
      </c>
      <c r="O4" s="7" t="s">
        <v>17</v>
      </c>
      <c r="P4" s="77"/>
      <c r="Q4" s="78"/>
    </row>
    <row r="5" spans="1:17" ht="24.75" x14ac:dyDescent="0.25">
      <c r="A5" s="10">
        <v>1</v>
      </c>
      <c r="B5" s="11" t="s">
        <v>18</v>
      </c>
      <c r="C5" s="11" t="s">
        <v>19</v>
      </c>
      <c r="D5" s="12" t="s">
        <v>20</v>
      </c>
      <c r="E5" s="12">
        <v>2.29</v>
      </c>
      <c r="F5" s="13">
        <v>73508.47</v>
      </c>
      <c r="G5" s="14">
        <v>1.1240000000000001</v>
      </c>
      <c r="H5" s="14">
        <f t="shared" ref="H5:H28" si="0">F5*G5</f>
        <v>82623.520280000012</v>
      </c>
      <c r="I5" s="15">
        <f t="shared" ref="I5:I28" si="1">H5*E5</f>
        <v>189207.86144120002</v>
      </c>
      <c r="J5" s="16">
        <v>120000</v>
      </c>
      <c r="K5" s="17">
        <f t="shared" ref="K5:K28" si="2">J5*E5</f>
        <v>274800</v>
      </c>
      <c r="L5" s="18">
        <v>73300</v>
      </c>
      <c r="M5" s="19">
        <f t="shared" ref="M5:M28" si="3">L5*E5</f>
        <v>167857</v>
      </c>
      <c r="N5" s="16"/>
      <c r="O5" s="17">
        <f t="shared" ref="O5:O28" si="4">N5*E5</f>
        <v>0</v>
      </c>
      <c r="P5" s="20">
        <f t="shared" ref="P5:P28" si="5">SUM(K5,M5,O5)/2</f>
        <v>221328.5</v>
      </c>
      <c r="Q5" s="21">
        <f t="shared" ref="Q5:Q29" si="6">MIN(I5,P5)</f>
        <v>189207.86144120002</v>
      </c>
    </row>
    <row r="6" spans="1:17" ht="24.75" x14ac:dyDescent="0.25">
      <c r="A6" s="22">
        <v>2</v>
      </c>
      <c r="B6" s="11" t="s">
        <v>18</v>
      </c>
      <c r="C6" s="11" t="s">
        <v>21</v>
      </c>
      <c r="D6" s="12" t="s">
        <v>20</v>
      </c>
      <c r="E6" s="12">
        <v>0.12</v>
      </c>
      <c r="F6" s="23">
        <v>465042.37</v>
      </c>
      <c r="G6" s="14">
        <v>1.1240000000000001</v>
      </c>
      <c r="H6" s="14">
        <f t="shared" si="0"/>
        <v>522707.62388000003</v>
      </c>
      <c r="I6" s="15">
        <f t="shared" si="1"/>
        <v>62724.914865600003</v>
      </c>
      <c r="J6" s="24">
        <v>293000</v>
      </c>
      <c r="K6" s="25">
        <f t="shared" si="2"/>
        <v>35160</v>
      </c>
      <c r="L6" s="26">
        <v>207800</v>
      </c>
      <c r="M6" s="27">
        <f t="shared" si="3"/>
        <v>24936</v>
      </c>
      <c r="N6" s="24"/>
      <c r="O6" s="25">
        <f t="shared" si="4"/>
        <v>0</v>
      </c>
      <c r="P6" s="20">
        <f t="shared" si="5"/>
        <v>30048</v>
      </c>
      <c r="Q6" s="21">
        <f t="shared" si="6"/>
        <v>30048</v>
      </c>
    </row>
    <row r="7" spans="1:17" ht="24.75" x14ac:dyDescent="0.25">
      <c r="A7" s="22">
        <v>3</v>
      </c>
      <c r="B7" s="11" t="s">
        <v>18</v>
      </c>
      <c r="C7" s="11" t="s">
        <v>22</v>
      </c>
      <c r="D7" s="12" t="s">
        <v>20</v>
      </c>
      <c r="E7" s="12">
        <v>1.1100000000000001</v>
      </c>
      <c r="F7" s="23">
        <v>159991.53</v>
      </c>
      <c r="G7" s="14">
        <v>1.1240000000000001</v>
      </c>
      <c r="H7" s="14">
        <f t="shared" si="0"/>
        <v>179830.47972</v>
      </c>
      <c r="I7" s="15">
        <f t="shared" si="1"/>
        <v>199611.83248920002</v>
      </c>
      <c r="J7" s="24">
        <v>264000</v>
      </c>
      <c r="K7" s="25">
        <f t="shared" si="2"/>
        <v>293040</v>
      </c>
      <c r="L7" s="26">
        <v>177900</v>
      </c>
      <c r="M7" s="27">
        <f t="shared" si="3"/>
        <v>197469.00000000003</v>
      </c>
      <c r="N7" s="24"/>
      <c r="O7" s="25">
        <f t="shared" si="4"/>
        <v>0</v>
      </c>
      <c r="P7" s="20">
        <f t="shared" si="5"/>
        <v>245254.5</v>
      </c>
      <c r="Q7" s="21">
        <f t="shared" si="6"/>
        <v>199611.83248920002</v>
      </c>
    </row>
    <row r="8" spans="1:17" ht="24.75" x14ac:dyDescent="0.25">
      <c r="A8" s="22">
        <v>4</v>
      </c>
      <c r="B8" s="11" t="s">
        <v>18</v>
      </c>
      <c r="C8" s="11" t="s">
        <v>23</v>
      </c>
      <c r="D8" s="12" t="s">
        <v>20</v>
      </c>
      <c r="E8" s="12">
        <v>0.18</v>
      </c>
      <c r="F8" s="23">
        <v>738949.15</v>
      </c>
      <c r="G8" s="14">
        <v>1.1240000000000001</v>
      </c>
      <c r="H8" s="14">
        <f t="shared" si="0"/>
        <v>830578.84460000007</v>
      </c>
      <c r="I8" s="15">
        <f t="shared" si="1"/>
        <v>149504.19202800002</v>
      </c>
      <c r="J8" s="24">
        <v>300000</v>
      </c>
      <c r="K8" s="25">
        <f t="shared" si="2"/>
        <v>54000</v>
      </c>
      <c r="L8" s="26">
        <v>216600</v>
      </c>
      <c r="M8" s="27">
        <f t="shared" si="3"/>
        <v>38988</v>
      </c>
      <c r="N8" s="24"/>
      <c r="O8" s="25">
        <f t="shared" si="4"/>
        <v>0</v>
      </c>
      <c r="P8" s="20">
        <f t="shared" si="5"/>
        <v>46494</v>
      </c>
      <c r="Q8" s="21">
        <f t="shared" si="6"/>
        <v>46494</v>
      </c>
    </row>
    <row r="9" spans="1:17" ht="24.75" x14ac:dyDescent="0.25">
      <c r="A9" s="22">
        <v>5</v>
      </c>
      <c r="B9" s="11" t="s">
        <v>18</v>
      </c>
      <c r="C9" s="11" t="s">
        <v>24</v>
      </c>
      <c r="D9" s="12" t="s">
        <v>20</v>
      </c>
      <c r="E9" s="12">
        <v>1.1000000000000001</v>
      </c>
      <c r="F9" s="23">
        <v>327881.36</v>
      </c>
      <c r="G9" s="14">
        <v>1.1240000000000001</v>
      </c>
      <c r="H9" s="14">
        <f t="shared" si="0"/>
        <v>368538.64864000003</v>
      </c>
      <c r="I9" s="15">
        <f t="shared" si="1"/>
        <v>405392.51350400009</v>
      </c>
      <c r="J9" s="24">
        <v>330000</v>
      </c>
      <c r="K9" s="25">
        <f t="shared" si="2"/>
        <v>363000.00000000006</v>
      </c>
      <c r="L9" s="26">
        <v>269900</v>
      </c>
      <c r="M9" s="27">
        <f t="shared" si="3"/>
        <v>296890</v>
      </c>
      <c r="N9" s="24"/>
      <c r="O9" s="25">
        <f t="shared" si="4"/>
        <v>0</v>
      </c>
      <c r="P9" s="20">
        <f t="shared" si="5"/>
        <v>329945</v>
      </c>
      <c r="Q9" s="21">
        <f t="shared" si="6"/>
        <v>329945</v>
      </c>
    </row>
    <row r="10" spans="1:17" ht="24.75" x14ac:dyDescent="0.25">
      <c r="A10" s="22">
        <v>6</v>
      </c>
      <c r="B10" s="11" t="s">
        <v>18</v>
      </c>
      <c r="C10" s="11" t="s">
        <v>25</v>
      </c>
      <c r="D10" s="12" t="s">
        <v>20</v>
      </c>
      <c r="E10" s="12">
        <v>1.45</v>
      </c>
      <c r="F10" s="23">
        <v>263483.05</v>
      </c>
      <c r="G10" s="14">
        <v>1.1240000000000001</v>
      </c>
      <c r="H10" s="14">
        <f t="shared" si="0"/>
        <v>296154.94820000004</v>
      </c>
      <c r="I10" s="15">
        <f t="shared" si="1"/>
        <v>429424.67489000002</v>
      </c>
      <c r="J10" s="24">
        <v>345000</v>
      </c>
      <c r="K10" s="25">
        <f t="shared" si="2"/>
        <v>500250</v>
      </c>
      <c r="L10" s="26">
        <v>280200</v>
      </c>
      <c r="M10" s="27">
        <f t="shared" si="3"/>
        <v>406290</v>
      </c>
      <c r="N10" s="24"/>
      <c r="O10" s="25">
        <f t="shared" si="4"/>
        <v>0</v>
      </c>
      <c r="P10" s="20">
        <f t="shared" si="5"/>
        <v>453270</v>
      </c>
      <c r="Q10" s="21">
        <f t="shared" si="6"/>
        <v>429424.67489000002</v>
      </c>
    </row>
    <row r="11" spans="1:17" ht="24.75" x14ac:dyDescent="0.25">
      <c r="A11" s="22">
        <v>7</v>
      </c>
      <c r="B11" s="11" t="s">
        <v>18</v>
      </c>
      <c r="C11" s="11" t="s">
        <v>26</v>
      </c>
      <c r="D11" s="12" t="s">
        <v>20</v>
      </c>
      <c r="E11" s="12">
        <v>7.17</v>
      </c>
      <c r="F11" s="23">
        <v>242372.88</v>
      </c>
      <c r="G11" s="14">
        <v>1.1240000000000001</v>
      </c>
      <c r="H11" s="14">
        <f t="shared" si="0"/>
        <v>272427.11712000001</v>
      </c>
      <c r="I11" s="15">
        <f t="shared" si="1"/>
        <v>1953302.4297504001</v>
      </c>
      <c r="J11" s="24">
        <v>314600</v>
      </c>
      <c r="K11" s="25">
        <f t="shared" si="2"/>
        <v>2255682</v>
      </c>
      <c r="L11" s="26">
        <v>240900</v>
      </c>
      <c r="M11" s="27">
        <f t="shared" si="3"/>
        <v>1727253</v>
      </c>
      <c r="N11" s="24"/>
      <c r="O11" s="25">
        <f t="shared" si="4"/>
        <v>0</v>
      </c>
      <c r="P11" s="20">
        <f t="shared" si="5"/>
        <v>1991467.5</v>
      </c>
      <c r="Q11" s="21">
        <f t="shared" si="6"/>
        <v>1953302.4297504001</v>
      </c>
    </row>
    <row r="12" spans="1:17" ht="24.75" x14ac:dyDescent="0.25">
      <c r="A12" s="22">
        <v>8</v>
      </c>
      <c r="B12" s="11" t="s">
        <v>18</v>
      </c>
      <c r="C12" s="11" t="s">
        <v>27</v>
      </c>
      <c r="D12" s="12" t="s">
        <v>20</v>
      </c>
      <c r="E12" s="12">
        <v>0.21</v>
      </c>
      <c r="F12" s="23">
        <v>394661.02</v>
      </c>
      <c r="G12" s="14">
        <v>1.1240000000000001</v>
      </c>
      <c r="H12" s="14">
        <f t="shared" si="0"/>
        <v>443598.98648000008</v>
      </c>
      <c r="I12" s="15">
        <f t="shared" si="1"/>
        <v>93155.787160800013</v>
      </c>
      <c r="J12" s="24">
        <v>350000</v>
      </c>
      <c r="K12" s="25">
        <f t="shared" si="2"/>
        <v>73500</v>
      </c>
      <c r="L12" s="26">
        <v>294400</v>
      </c>
      <c r="M12" s="27">
        <f t="shared" si="3"/>
        <v>61824</v>
      </c>
      <c r="N12" s="24"/>
      <c r="O12" s="25">
        <f t="shared" si="4"/>
        <v>0</v>
      </c>
      <c r="P12" s="20">
        <f t="shared" si="5"/>
        <v>67662</v>
      </c>
      <c r="Q12" s="21">
        <f t="shared" si="6"/>
        <v>67662</v>
      </c>
    </row>
    <row r="13" spans="1:17" ht="24.75" x14ac:dyDescent="0.25">
      <c r="A13" s="22">
        <v>9</v>
      </c>
      <c r="B13" s="11" t="s">
        <v>18</v>
      </c>
      <c r="C13" s="11" t="s">
        <v>28</v>
      </c>
      <c r="D13" s="12" t="s">
        <v>20</v>
      </c>
      <c r="E13" s="12">
        <v>0.72</v>
      </c>
      <c r="F13" s="23">
        <v>244898.31</v>
      </c>
      <c r="G13" s="14">
        <v>1.1240000000000001</v>
      </c>
      <c r="H13" s="14">
        <f t="shared" si="0"/>
        <v>275265.70044000004</v>
      </c>
      <c r="I13" s="15">
        <f t="shared" si="1"/>
        <v>198191.30431680003</v>
      </c>
      <c r="J13" s="24">
        <v>386100</v>
      </c>
      <c r="K13" s="25">
        <f t="shared" si="2"/>
        <v>277992</v>
      </c>
      <c r="L13" s="26">
        <v>323300</v>
      </c>
      <c r="M13" s="27">
        <f t="shared" si="3"/>
        <v>232776</v>
      </c>
      <c r="N13" s="24"/>
      <c r="O13" s="25">
        <f t="shared" si="4"/>
        <v>0</v>
      </c>
      <c r="P13" s="20">
        <f t="shared" si="5"/>
        <v>255384</v>
      </c>
      <c r="Q13" s="21">
        <f t="shared" si="6"/>
        <v>198191.30431680003</v>
      </c>
    </row>
    <row r="14" spans="1:17" ht="24.75" x14ac:dyDescent="0.25">
      <c r="A14" s="22">
        <v>10</v>
      </c>
      <c r="B14" s="11" t="s">
        <v>18</v>
      </c>
      <c r="C14" s="11" t="s">
        <v>29</v>
      </c>
      <c r="D14" s="12" t="s">
        <v>20</v>
      </c>
      <c r="E14" s="12">
        <v>16.48</v>
      </c>
      <c r="F14" s="23">
        <v>299830.51</v>
      </c>
      <c r="G14" s="14">
        <v>1.1240000000000001</v>
      </c>
      <c r="H14" s="14">
        <f t="shared" si="0"/>
        <v>337009.49324000004</v>
      </c>
      <c r="I14" s="15">
        <f t="shared" si="1"/>
        <v>5553916.4485952007</v>
      </c>
      <c r="J14" s="24">
        <v>396000</v>
      </c>
      <c r="K14" s="25">
        <f t="shared" si="2"/>
        <v>6526080</v>
      </c>
      <c r="L14" s="26">
        <v>327000</v>
      </c>
      <c r="M14" s="27">
        <f t="shared" si="3"/>
        <v>5388960</v>
      </c>
      <c r="N14" s="24"/>
      <c r="O14" s="25">
        <f t="shared" si="4"/>
        <v>0</v>
      </c>
      <c r="P14" s="20">
        <f t="shared" si="5"/>
        <v>5957520</v>
      </c>
      <c r="Q14" s="21">
        <f t="shared" si="6"/>
        <v>5553916.4485952007</v>
      </c>
    </row>
    <row r="15" spans="1:17" ht="24.75" x14ac:dyDescent="0.25">
      <c r="A15" s="22">
        <v>11</v>
      </c>
      <c r="B15" s="11" t="s">
        <v>18</v>
      </c>
      <c r="C15" s="11" t="s">
        <v>30</v>
      </c>
      <c r="D15" s="12" t="s">
        <v>20</v>
      </c>
      <c r="E15" s="12">
        <v>7.5</v>
      </c>
      <c r="F15" s="23">
        <v>325694.92</v>
      </c>
      <c r="G15" s="14">
        <v>1.1240000000000001</v>
      </c>
      <c r="H15" s="14">
        <f t="shared" si="0"/>
        <v>366081.09007999999</v>
      </c>
      <c r="I15" s="15">
        <f t="shared" si="1"/>
        <v>2745608.1755999997</v>
      </c>
      <c r="J15" s="24">
        <v>430000</v>
      </c>
      <c r="K15" s="25">
        <f t="shared" si="2"/>
        <v>3225000</v>
      </c>
      <c r="L15" s="26">
        <v>355700</v>
      </c>
      <c r="M15" s="27">
        <f t="shared" si="3"/>
        <v>2667750</v>
      </c>
      <c r="N15" s="24"/>
      <c r="O15" s="25">
        <f t="shared" si="4"/>
        <v>0</v>
      </c>
      <c r="P15" s="20">
        <f t="shared" si="5"/>
        <v>2946375</v>
      </c>
      <c r="Q15" s="21">
        <f t="shared" si="6"/>
        <v>2745608.1755999997</v>
      </c>
    </row>
    <row r="16" spans="1:17" ht="24.75" x14ac:dyDescent="0.25">
      <c r="A16" s="22">
        <v>12</v>
      </c>
      <c r="B16" s="11" t="s">
        <v>18</v>
      </c>
      <c r="C16" s="11" t="s">
        <v>31</v>
      </c>
      <c r="D16" s="12" t="s">
        <v>20</v>
      </c>
      <c r="E16" s="12">
        <v>2.02</v>
      </c>
      <c r="F16" s="23">
        <v>402601.69</v>
      </c>
      <c r="G16" s="14">
        <v>1.1240000000000001</v>
      </c>
      <c r="H16" s="14">
        <f t="shared" si="0"/>
        <v>452524.29956000007</v>
      </c>
      <c r="I16" s="15">
        <f t="shared" si="1"/>
        <v>914099.08511120011</v>
      </c>
      <c r="J16" s="24">
        <v>528000</v>
      </c>
      <c r="K16" s="25">
        <f t="shared" si="2"/>
        <v>1066560</v>
      </c>
      <c r="L16" s="26">
        <v>440600</v>
      </c>
      <c r="M16" s="27">
        <f t="shared" si="3"/>
        <v>890012</v>
      </c>
      <c r="N16" s="24"/>
      <c r="O16" s="25">
        <f t="shared" si="4"/>
        <v>0</v>
      </c>
      <c r="P16" s="20">
        <f t="shared" si="5"/>
        <v>978286</v>
      </c>
      <c r="Q16" s="21">
        <f t="shared" si="6"/>
        <v>914099.08511120011</v>
      </c>
    </row>
    <row r="17" spans="1:17" ht="24.75" x14ac:dyDescent="0.25">
      <c r="A17" s="22">
        <v>13</v>
      </c>
      <c r="B17" s="11" t="s">
        <v>18</v>
      </c>
      <c r="C17" s="11" t="s">
        <v>32</v>
      </c>
      <c r="D17" s="12" t="s">
        <v>20</v>
      </c>
      <c r="E17" s="12">
        <v>1.4</v>
      </c>
      <c r="F17" s="23">
        <v>528135.59</v>
      </c>
      <c r="G17" s="14">
        <v>1.1240000000000001</v>
      </c>
      <c r="H17" s="14">
        <f t="shared" si="0"/>
        <v>593624.40315999999</v>
      </c>
      <c r="I17" s="15">
        <f t="shared" si="1"/>
        <v>831074.16442399996</v>
      </c>
      <c r="J17" s="24">
        <v>583000</v>
      </c>
      <c r="K17" s="25">
        <f t="shared" si="2"/>
        <v>816200</v>
      </c>
      <c r="L17" s="26">
        <v>486500</v>
      </c>
      <c r="M17" s="27">
        <f t="shared" si="3"/>
        <v>681100</v>
      </c>
      <c r="N17" s="24"/>
      <c r="O17" s="25">
        <f t="shared" si="4"/>
        <v>0</v>
      </c>
      <c r="P17" s="20">
        <f t="shared" si="5"/>
        <v>748650</v>
      </c>
      <c r="Q17" s="21">
        <f t="shared" si="6"/>
        <v>748650</v>
      </c>
    </row>
    <row r="18" spans="1:17" ht="24.75" x14ac:dyDescent="0.25">
      <c r="A18" s="22">
        <v>14</v>
      </c>
      <c r="B18" s="11" t="s">
        <v>18</v>
      </c>
      <c r="C18" s="11" t="s">
        <v>33</v>
      </c>
      <c r="D18" s="12" t="s">
        <v>20</v>
      </c>
      <c r="E18" s="12">
        <v>2.78</v>
      </c>
      <c r="F18" s="23">
        <v>404398.31</v>
      </c>
      <c r="G18" s="14">
        <v>1.1240000000000001</v>
      </c>
      <c r="H18" s="14">
        <f t="shared" si="0"/>
        <v>454543.70044000004</v>
      </c>
      <c r="I18" s="15">
        <f t="shared" si="1"/>
        <v>1263631.4872232</v>
      </c>
      <c r="J18" s="24">
        <v>605000</v>
      </c>
      <c r="K18" s="25">
        <f t="shared" si="2"/>
        <v>1681899.9999999998</v>
      </c>
      <c r="L18" s="26">
        <v>446300</v>
      </c>
      <c r="M18" s="27">
        <f t="shared" si="3"/>
        <v>1240714</v>
      </c>
      <c r="N18" s="24"/>
      <c r="O18" s="25">
        <f t="shared" si="4"/>
        <v>0</v>
      </c>
      <c r="P18" s="20">
        <f t="shared" si="5"/>
        <v>1461307</v>
      </c>
      <c r="Q18" s="21">
        <f t="shared" si="6"/>
        <v>1263631.4872232</v>
      </c>
    </row>
    <row r="19" spans="1:17" ht="24.75" x14ac:dyDescent="0.25">
      <c r="A19" s="22">
        <v>15</v>
      </c>
      <c r="B19" s="11" t="s">
        <v>18</v>
      </c>
      <c r="C19" s="11" t="s">
        <v>34</v>
      </c>
      <c r="D19" s="12" t="s">
        <v>20</v>
      </c>
      <c r="E19" s="12">
        <v>0.1</v>
      </c>
      <c r="F19" s="23">
        <v>516949.15</v>
      </c>
      <c r="G19" s="14">
        <v>1.1240000000000001</v>
      </c>
      <c r="H19" s="14">
        <f t="shared" si="0"/>
        <v>581050.84460000007</v>
      </c>
      <c r="I19" s="15">
        <f t="shared" si="1"/>
        <v>58105.084460000013</v>
      </c>
      <c r="J19" s="24">
        <v>660000</v>
      </c>
      <c r="K19" s="25">
        <f t="shared" si="2"/>
        <v>66000</v>
      </c>
      <c r="L19" s="26">
        <v>539100</v>
      </c>
      <c r="M19" s="27">
        <f t="shared" si="3"/>
        <v>53910</v>
      </c>
      <c r="N19" s="24"/>
      <c r="O19" s="25">
        <f t="shared" si="4"/>
        <v>0</v>
      </c>
      <c r="P19" s="20">
        <f t="shared" si="5"/>
        <v>59955</v>
      </c>
      <c r="Q19" s="21">
        <f t="shared" si="6"/>
        <v>58105.084460000013</v>
      </c>
    </row>
    <row r="20" spans="1:17" ht="24.75" x14ac:dyDescent="0.25">
      <c r="A20" s="22">
        <v>16</v>
      </c>
      <c r="B20" s="11" t="s">
        <v>18</v>
      </c>
      <c r="C20" s="11" t="s">
        <v>35</v>
      </c>
      <c r="D20" s="12" t="s">
        <v>20</v>
      </c>
      <c r="E20" s="12">
        <v>30.23</v>
      </c>
      <c r="F20" s="23">
        <v>59601.69</v>
      </c>
      <c r="G20" s="14">
        <v>1.1240000000000001</v>
      </c>
      <c r="H20" s="14">
        <f t="shared" si="0"/>
        <v>66992.299560000014</v>
      </c>
      <c r="I20" s="15">
        <f t="shared" si="1"/>
        <v>2025177.2156988005</v>
      </c>
      <c r="J20" s="24">
        <v>82500</v>
      </c>
      <c r="K20" s="25">
        <f t="shared" si="2"/>
        <v>2493975</v>
      </c>
      <c r="L20" s="26">
        <v>72700</v>
      </c>
      <c r="M20" s="27">
        <f t="shared" si="3"/>
        <v>2197721</v>
      </c>
      <c r="N20" s="24"/>
      <c r="O20" s="25">
        <f t="shared" si="4"/>
        <v>0</v>
      </c>
      <c r="P20" s="20">
        <f t="shared" si="5"/>
        <v>2345848</v>
      </c>
      <c r="Q20" s="21">
        <f t="shared" si="6"/>
        <v>2025177.2156988005</v>
      </c>
    </row>
    <row r="21" spans="1:17" ht="24.75" x14ac:dyDescent="0.25">
      <c r="A21" s="22">
        <v>17</v>
      </c>
      <c r="B21" s="11" t="s">
        <v>18</v>
      </c>
      <c r="C21" s="11" t="s">
        <v>36</v>
      </c>
      <c r="D21" s="12" t="s">
        <v>20</v>
      </c>
      <c r="E21" s="12">
        <v>94.44</v>
      </c>
      <c r="F21" s="23">
        <v>79237.289999999994</v>
      </c>
      <c r="G21" s="14">
        <v>1.1240000000000001</v>
      </c>
      <c r="H21" s="14">
        <f t="shared" si="0"/>
        <v>89062.713960000008</v>
      </c>
      <c r="I21" s="15">
        <f t="shared" si="1"/>
        <v>8411082.7063824013</v>
      </c>
      <c r="J21" s="24">
        <v>105100</v>
      </c>
      <c r="K21" s="25">
        <f t="shared" si="2"/>
        <v>9925644</v>
      </c>
      <c r="L21" s="26">
        <v>95700</v>
      </c>
      <c r="M21" s="27">
        <f t="shared" si="3"/>
        <v>9037908</v>
      </c>
      <c r="N21" s="24"/>
      <c r="O21" s="25">
        <f t="shared" si="4"/>
        <v>0</v>
      </c>
      <c r="P21" s="20">
        <f t="shared" si="5"/>
        <v>9481776</v>
      </c>
      <c r="Q21" s="21">
        <f t="shared" si="6"/>
        <v>8411082.7063824013</v>
      </c>
    </row>
    <row r="22" spans="1:17" ht="24.75" x14ac:dyDescent="0.25">
      <c r="A22" s="22">
        <v>18</v>
      </c>
      <c r="B22" s="11" t="s">
        <v>18</v>
      </c>
      <c r="C22" s="11" t="s">
        <v>37</v>
      </c>
      <c r="D22" s="12" t="s">
        <v>20</v>
      </c>
      <c r="E22" s="12">
        <v>3.81</v>
      </c>
      <c r="F22" s="23">
        <v>104508.47</v>
      </c>
      <c r="G22" s="14">
        <v>1.1240000000000001</v>
      </c>
      <c r="H22" s="14">
        <f t="shared" si="0"/>
        <v>117467.52028000001</v>
      </c>
      <c r="I22" s="15">
        <f t="shared" si="1"/>
        <v>447551.25226680003</v>
      </c>
      <c r="J22" s="24">
        <v>137500</v>
      </c>
      <c r="K22" s="25">
        <f t="shared" si="2"/>
        <v>523875</v>
      </c>
      <c r="L22" s="26">
        <v>126200</v>
      </c>
      <c r="M22" s="27">
        <f t="shared" si="3"/>
        <v>480822</v>
      </c>
      <c r="N22" s="24"/>
      <c r="O22" s="25">
        <f t="shared" si="4"/>
        <v>0</v>
      </c>
      <c r="P22" s="20">
        <f t="shared" si="5"/>
        <v>502348.5</v>
      </c>
      <c r="Q22" s="21">
        <f t="shared" si="6"/>
        <v>447551.25226680003</v>
      </c>
    </row>
    <row r="23" spans="1:17" ht="24.75" x14ac:dyDescent="0.25">
      <c r="A23" s="22">
        <v>19</v>
      </c>
      <c r="B23" s="11" t="s">
        <v>18</v>
      </c>
      <c r="C23" s="11" t="s">
        <v>38</v>
      </c>
      <c r="D23" s="12" t="s">
        <v>20</v>
      </c>
      <c r="E23" s="12">
        <v>25.95</v>
      </c>
      <c r="F23" s="23">
        <v>52855.93</v>
      </c>
      <c r="G23" s="14">
        <v>1.1240000000000001</v>
      </c>
      <c r="H23" s="14">
        <f t="shared" si="0"/>
        <v>59410.065320000009</v>
      </c>
      <c r="I23" s="15">
        <f t="shared" si="1"/>
        <v>1541691.1950540002</v>
      </c>
      <c r="J23" s="24">
        <v>77000</v>
      </c>
      <c r="K23" s="25">
        <f t="shared" si="2"/>
        <v>1998150</v>
      </c>
      <c r="L23" s="26">
        <v>56300</v>
      </c>
      <c r="M23" s="27">
        <f t="shared" si="3"/>
        <v>1460985</v>
      </c>
      <c r="N23" s="24"/>
      <c r="O23" s="25">
        <f t="shared" si="4"/>
        <v>0</v>
      </c>
      <c r="P23" s="20">
        <f t="shared" si="5"/>
        <v>1729567.5</v>
      </c>
      <c r="Q23" s="21">
        <f t="shared" si="6"/>
        <v>1541691.1950540002</v>
      </c>
    </row>
    <row r="24" spans="1:17" ht="24.75" x14ac:dyDescent="0.25">
      <c r="A24" s="22">
        <v>20</v>
      </c>
      <c r="B24" s="11" t="s">
        <v>18</v>
      </c>
      <c r="C24" s="11" t="s">
        <v>39</v>
      </c>
      <c r="D24" s="12" t="s">
        <v>20</v>
      </c>
      <c r="E24" s="12">
        <v>0.94</v>
      </c>
      <c r="F24" s="23">
        <v>81711.86</v>
      </c>
      <c r="G24" s="14">
        <v>1.1240000000000001</v>
      </c>
      <c r="H24" s="14">
        <f t="shared" si="0"/>
        <v>91844.130640000003</v>
      </c>
      <c r="I24" s="15">
        <f t="shared" si="1"/>
        <v>86333.482801599996</v>
      </c>
      <c r="J24" s="24">
        <v>121000</v>
      </c>
      <c r="K24" s="25">
        <f t="shared" si="2"/>
        <v>113740</v>
      </c>
      <c r="L24" s="26">
        <v>78500</v>
      </c>
      <c r="M24" s="27">
        <f t="shared" si="3"/>
        <v>73790</v>
      </c>
      <c r="N24" s="24"/>
      <c r="O24" s="25">
        <f t="shared" si="4"/>
        <v>0</v>
      </c>
      <c r="P24" s="20">
        <f t="shared" si="5"/>
        <v>93765</v>
      </c>
      <c r="Q24" s="21">
        <f t="shared" si="6"/>
        <v>86333.482801599996</v>
      </c>
    </row>
    <row r="25" spans="1:17" ht="24.75" x14ac:dyDescent="0.25">
      <c r="A25" s="22">
        <v>21</v>
      </c>
      <c r="B25" s="11" t="s">
        <v>18</v>
      </c>
      <c r="C25" s="11" t="s">
        <v>40</v>
      </c>
      <c r="D25" s="12" t="s">
        <v>20</v>
      </c>
      <c r="E25" s="12">
        <v>5.78</v>
      </c>
      <c r="F25" s="23">
        <v>102118.64</v>
      </c>
      <c r="G25" s="14">
        <v>1.1240000000000001</v>
      </c>
      <c r="H25" s="14">
        <f t="shared" si="0"/>
        <v>114781.35136000002</v>
      </c>
      <c r="I25" s="15">
        <f t="shared" si="1"/>
        <v>663436.21086080011</v>
      </c>
      <c r="J25" s="24">
        <v>143000</v>
      </c>
      <c r="K25" s="25">
        <f t="shared" si="2"/>
        <v>826540</v>
      </c>
      <c r="L25" s="26">
        <v>112000</v>
      </c>
      <c r="M25" s="27">
        <f t="shared" si="3"/>
        <v>647360</v>
      </c>
      <c r="N25" s="24"/>
      <c r="O25" s="25">
        <f t="shared" si="4"/>
        <v>0</v>
      </c>
      <c r="P25" s="20">
        <f t="shared" si="5"/>
        <v>736950</v>
      </c>
      <c r="Q25" s="21">
        <f t="shared" si="6"/>
        <v>663436.21086080011</v>
      </c>
    </row>
    <row r="26" spans="1:17" ht="24.75" x14ac:dyDescent="0.25">
      <c r="A26" s="22">
        <v>22</v>
      </c>
      <c r="B26" s="11" t="s">
        <v>18</v>
      </c>
      <c r="C26" s="11" t="s">
        <v>41</v>
      </c>
      <c r="D26" s="12" t="s">
        <v>20</v>
      </c>
      <c r="E26" s="12">
        <v>0.95</v>
      </c>
      <c r="F26" s="23">
        <v>147067.79999999999</v>
      </c>
      <c r="G26" s="14">
        <v>1.1240000000000001</v>
      </c>
      <c r="H26" s="14">
        <f t="shared" si="0"/>
        <v>165304.2072</v>
      </c>
      <c r="I26" s="15">
        <f t="shared" si="1"/>
        <v>157038.99684000001</v>
      </c>
      <c r="J26" s="24">
        <v>211100</v>
      </c>
      <c r="K26" s="25">
        <f t="shared" si="2"/>
        <v>200545</v>
      </c>
      <c r="L26" s="26">
        <v>156600</v>
      </c>
      <c r="M26" s="27">
        <f t="shared" si="3"/>
        <v>148770</v>
      </c>
      <c r="N26" s="24"/>
      <c r="O26" s="25">
        <f t="shared" si="4"/>
        <v>0</v>
      </c>
      <c r="P26" s="20">
        <f t="shared" si="5"/>
        <v>174657.5</v>
      </c>
      <c r="Q26" s="21">
        <f t="shared" si="6"/>
        <v>157038.99684000001</v>
      </c>
    </row>
    <row r="27" spans="1:17" ht="24.75" x14ac:dyDescent="0.25">
      <c r="A27" s="22">
        <v>23</v>
      </c>
      <c r="B27" s="11" t="s">
        <v>18</v>
      </c>
      <c r="C27" s="11" t="s">
        <v>42</v>
      </c>
      <c r="D27" s="12" t="s">
        <v>20</v>
      </c>
      <c r="E27" s="12">
        <v>0.36</v>
      </c>
      <c r="F27" s="23">
        <v>226491.53</v>
      </c>
      <c r="G27" s="14">
        <v>1.1240000000000001</v>
      </c>
      <c r="H27" s="14">
        <f t="shared" si="0"/>
        <v>254576.47972000003</v>
      </c>
      <c r="I27" s="15">
        <f t="shared" si="1"/>
        <v>91647.532699200005</v>
      </c>
      <c r="J27" s="24">
        <v>254100</v>
      </c>
      <c r="K27" s="25">
        <f t="shared" si="2"/>
        <v>91476</v>
      </c>
      <c r="L27" s="26">
        <v>207900</v>
      </c>
      <c r="M27" s="27">
        <f t="shared" si="3"/>
        <v>74844</v>
      </c>
      <c r="N27" s="24"/>
      <c r="O27" s="25">
        <f t="shared" si="4"/>
        <v>0</v>
      </c>
      <c r="P27" s="20">
        <f t="shared" si="5"/>
        <v>83160</v>
      </c>
      <c r="Q27" s="21">
        <f t="shared" si="6"/>
        <v>83160</v>
      </c>
    </row>
    <row r="28" spans="1:17" ht="24.75" x14ac:dyDescent="0.25">
      <c r="A28" s="22">
        <v>24</v>
      </c>
      <c r="B28" s="11" t="s">
        <v>18</v>
      </c>
      <c r="C28" s="11" t="s">
        <v>43</v>
      </c>
      <c r="D28" s="12" t="s">
        <v>20</v>
      </c>
      <c r="E28" s="12">
        <v>0.23</v>
      </c>
      <c r="F28" s="23">
        <v>454533.9</v>
      </c>
      <c r="G28" s="14">
        <v>1.1240000000000001</v>
      </c>
      <c r="H28" s="14">
        <f t="shared" si="0"/>
        <v>510896.10360000009</v>
      </c>
      <c r="I28" s="15">
        <f t="shared" si="1"/>
        <v>117506.10382800002</v>
      </c>
      <c r="J28" s="24">
        <v>348700</v>
      </c>
      <c r="K28" s="25">
        <f t="shared" si="2"/>
        <v>80201</v>
      </c>
      <c r="L28" s="26">
        <v>280000</v>
      </c>
      <c r="M28" s="27">
        <f t="shared" si="3"/>
        <v>64400</v>
      </c>
      <c r="N28" s="24"/>
      <c r="O28" s="25">
        <f t="shared" si="4"/>
        <v>0</v>
      </c>
      <c r="P28" s="20">
        <f t="shared" si="5"/>
        <v>72300.5</v>
      </c>
      <c r="Q28" s="21">
        <f t="shared" si="6"/>
        <v>72300.5</v>
      </c>
    </row>
    <row r="29" spans="1:17" x14ac:dyDescent="0.25">
      <c r="A29" s="79"/>
      <c r="B29" s="80"/>
      <c r="C29" s="80"/>
      <c r="D29" s="80"/>
      <c r="E29" s="81"/>
      <c r="F29" s="28"/>
      <c r="G29" s="29"/>
      <c r="H29" s="29"/>
      <c r="I29" s="30"/>
      <c r="J29" s="31"/>
      <c r="K29" s="32">
        <f>SUM(K5:K28)</f>
        <v>33763310</v>
      </c>
      <c r="L29" s="33"/>
      <c r="M29" s="34">
        <f>SUM(M5:M28)</f>
        <v>28263329</v>
      </c>
      <c r="N29" s="31"/>
      <c r="O29" s="32">
        <f>SUM(O5:O28)</f>
        <v>0</v>
      </c>
      <c r="P29" s="35"/>
      <c r="Q29" s="21">
        <f t="shared" si="6"/>
        <v>0</v>
      </c>
    </row>
    <row r="30" spans="1:17" ht="21.75" customHeight="1" x14ac:dyDescent="0.25">
      <c r="A30" s="82" t="s">
        <v>44</v>
      </c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4"/>
      <c r="P30" s="36">
        <f>SUM(K29,M29,O29)</f>
        <v>62026639</v>
      </c>
      <c r="Q30" s="37">
        <f>SUM(Q5:Q28)</f>
        <v>28215668.943781611</v>
      </c>
    </row>
    <row r="31" spans="1:17" ht="21.75" hidden="1" customHeight="1" x14ac:dyDescent="0.25">
      <c r="A31" s="85" t="s">
        <v>45</v>
      </c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7"/>
      <c r="P31" s="38">
        <f>SUM(P5:P28)</f>
        <v>31013319.5</v>
      </c>
    </row>
    <row r="32" spans="1:17" x14ac:dyDescent="0.25">
      <c r="J32" s="39"/>
    </row>
    <row r="33" spans="1:5" x14ac:dyDescent="0.25">
      <c r="A33" s="40" t="s">
        <v>46</v>
      </c>
      <c r="B33" s="41"/>
      <c r="C33" s="41"/>
      <c r="D33" s="41"/>
      <c r="E33" s="41"/>
    </row>
    <row r="34" spans="1:5" x14ac:dyDescent="0.25">
      <c r="A34" s="40"/>
      <c r="B34" s="41"/>
      <c r="C34" s="41"/>
      <c r="D34" s="41"/>
      <c r="E34" s="41"/>
    </row>
  </sheetData>
  <mergeCells count="18">
    <mergeCell ref="A31:O31"/>
    <mergeCell ref="A1:P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K3"/>
    <mergeCell ref="L3:M3"/>
    <mergeCell ref="N3:O3"/>
    <mergeCell ref="P3:P4"/>
    <mergeCell ref="Q3:Q4"/>
    <mergeCell ref="A29:E29"/>
    <mergeCell ref="A30:O30"/>
  </mergeCells>
  <conditionalFormatting sqref="B13:C28">
    <cfRule type="cellIs" dxfId="122" priority="1" operator="equal">
      <formula>0</formula>
    </cfRule>
  </conditionalFormatting>
  <pageMargins left="0.7" right="0.7" top="0.75" bottom="0.75" header="0.3" footer="0.3"/>
  <pageSetup paperSize="9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tabSelected="1" topLeftCell="A3" workbookViewId="0">
      <selection activeCell="I11" sqref="I11"/>
    </sheetView>
  </sheetViews>
  <sheetFormatPr defaultColWidth="9" defaultRowHeight="18.75" x14ac:dyDescent="0.3"/>
  <cols>
    <col min="1" max="1" width="6.85546875" style="42" customWidth="1"/>
    <col min="2" max="2" width="57.85546875" style="42" customWidth="1"/>
    <col min="3" max="4" width="9" style="42"/>
    <col min="5" max="5" width="26.28515625" style="42" customWidth="1"/>
    <col min="6" max="16384" width="9" style="42"/>
  </cols>
  <sheetData>
    <row r="1" spans="1:12" ht="24" customHeight="1" x14ac:dyDescent="0.3">
      <c r="A1" s="103" t="s">
        <v>47</v>
      </c>
      <c r="B1" s="103"/>
      <c r="C1" s="103"/>
      <c r="D1" s="103"/>
      <c r="E1" s="103"/>
    </row>
    <row r="2" spans="1:12" ht="67.5" customHeight="1" x14ac:dyDescent="0.3">
      <c r="A2" s="104" t="s">
        <v>3</v>
      </c>
      <c r="B2" s="106" t="s">
        <v>48</v>
      </c>
      <c r="C2" s="107" t="s">
        <v>6</v>
      </c>
      <c r="D2" s="107" t="s">
        <v>49</v>
      </c>
      <c r="E2" s="108" t="s">
        <v>50</v>
      </c>
    </row>
    <row r="3" spans="1:12" ht="14.25" customHeight="1" x14ac:dyDescent="0.3">
      <c r="A3" s="104"/>
      <c r="B3" s="106"/>
      <c r="C3" s="107"/>
      <c r="D3" s="107"/>
      <c r="E3" s="109"/>
    </row>
    <row r="4" spans="1:12" ht="7.5" hidden="1" customHeight="1" x14ac:dyDescent="0.3">
      <c r="A4" s="104"/>
      <c r="B4" s="106"/>
      <c r="C4" s="107"/>
      <c r="D4" s="107"/>
      <c r="E4" s="109"/>
    </row>
    <row r="5" spans="1:12" ht="14.25" hidden="1" customHeight="1" x14ac:dyDescent="0.3">
      <c r="A5" s="105"/>
      <c r="B5" s="106"/>
      <c r="C5" s="107"/>
      <c r="D5" s="107"/>
      <c r="E5" s="110"/>
    </row>
    <row r="6" spans="1:12" s="43" customFormat="1" x14ac:dyDescent="0.3">
      <c r="A6" s="46">
        <v>1</v>
      </c>
      <c r="B6" s="47">
        <v>2</v>
      </c>
      <c r="C6" s="48">
        <v>3</v>
      </c>
      <c r="D6" s="49">
        <v>4</v>
      </c>
      <c r="E6" s="48">
        <v>5</v>
      </c>
    </row>
    <row r="7" spans="1:12" s="43" customFormat="1" ht="46.5" customHeight="1" x14ac:dyDescent="0.3">
      <c r="A7" s="50">
        <v>1</v>
      </c>
      <c r="B7" s="72" t="s">
        <v>53</v>
      </c>
      <c r="C7" s="51" t="s">
        <v>51</v>
      </c>
      <c r="D7" s="52">
        <v>1</v>
      </c>
      <c r="E7" s="53">
        <v>726</v>
      </c>
    </row>
    <row r="8" spans="1:12" s="43" customFormat="1" ht="48" customHeight="1" x14ac:dyDescent="0.3">
      <c r="A8" s="50">
        <f t="shared" ref="A8:A23" si="0">A7+1</f>
        <v>2</v>
      </c>
      <c r="B8" s="72" t="s">
        <v>54</v>
      </c>
      <c r="C8" s="51" t="s">
        <v>51</v>
      </c>
      <c r="D8" s="52">
        <v>1</v>
      </c>
      <c r="E8" s="53">
        <v>824</v>
      </c>
    </row>
    <row r="9" spans="1:12" s="43" customFormat="1" ht="47.25" customHeight="1" x14ac:dyDescent="0.3">
      <c r="A9" s="50">
        <f t="shared" si="0"/>
        <v>3</v>
      </c>
      <c r="B9" s="71" t="s">
        <v>55</v>
      </c>
      <c r="C9" s="51" t="s">
        <v>51</v>
      </c>
      <c r="D9" s="52">
        <v>1</v>
      </c>
      <c r="E9" s="53">
        <v>596</v>
      </c>
    </row>
    <row r="10" spans="1:12" s="43" customFormat="1" ht="48.75" customHeight="1" x14ac:dyDescent="0.3">
      <c r="A10" s="50">
        <f t="shared" si="0"/>
        <v>4</v>
      </c>
      <c r="B10" s="71" t="s">
        <v>56</v>
      </c>
      <c r="C10" s="51" t="s">
        <v>51</v>
      </c>
      <c r="D10" s="52">
        <v>1</v>
      </c>
      <c r="E10" s="53">
        <v>724</v>
      </c>
    </row>
    <row r="11" spans="1:12" s="43" customFormat="1" ht="49.5" customHeight="1" x14ac:dyDescent="0.3">
      <c r="A11" s="50">
        <f t="shared" si="0"/>
        <v>5</v>
      </c>
      <c r="B11" s="54" t="s">
        <v>58</v>
      </c>
      <c r="C11" s="60" t="s">
        <v>51</v>
      </c>
      <c r="D11" s="52">
        <v>1</v>
      </c>
      <c r="E11" s="61">
        <v>674</v>
      </c>
    </row>
    <row r="12" spans="1:12" s="43" customFormat="1" ht="48" customHeight="1" x14ac:dyDescent="0.3">
      <c r="A12" s="50">
        <f t="shared" si="0"/>
        <v>6</v>
      </c>
      <c r="B12" s="54" t="s">
        <v>59</v>
      </c>
      <c r="C12" s="60" t="s">
        <v>51</v>
      </c>
      <c r="D12" s="52">
        <v>1</v>
      </c>
      <c r="E12" s="61">
        <v>752</v>
      </c>
    </row>
    <row r="13" spans="1:12" s="43" customFormat="1" ht="62.25" customHeight="1" x14ac:dyDescent="0.3">
      <c r="A13" s="50">
        <f t="shared" si="0"/>
        <v>7</v>
      </c>
      <c r="B13" s="70" t="s">
        <v>60</v>
      </c>
      <c r="C13" s="60" t="s">
        <v>51</v>
      </c>
      <c r="D13" s="52">
        <v>1</v>
      </c>
      <c r="E13" s="61">
        <v>728</v>
      </c>
    </row>
    <row r="14" spans="1:12" s="43" customFormat="1" ht="64.5" customHeight="1" x14ac:dyDescent="0.3">
      <c r="A14" s="50">
        <f t="shared" si="0"/>
        <v>8</v>
      </c>
      <c r="B14" s="70" t="s">
        <v>57</v>
      </c>
      <c r="C14" s="60" t="s">
        <v>51</v>
      </c>
      <c r="D14" s="52">
        <v>1</v>
      </c>
      <c r="E14" s="61">
        <v>816</v>
      </c>
    </row>
    <row r="15" spans="1:12" s="43" customFormat="1" ht="47.25" x14ac:dyDescent="0.3">
      <c r="A15" s="50">
        <f t="shared" si="0"/>
        <v>9</v>
      </c>
      <c r="B15" s="55" t="s">
        <v>61</v>
      </c>
      <c r="C15" s="60" t="s">
        <v>51</v>
      </c>
      <c r="D15" s="62">
        <v>1</v>
      </c>
      <c r="E15" s="63">
        <v>918</v>
      </c>
      <c r="F15" s="44"/>
      <c r="G15" s="44"/>
      <c r="H15" s="44"/>
      <c r="I15" s="44"/>
      <c r="J15" s="44"/>
      <c r="K15" s="44"/>
      <c r="L15" s="44"/>
    </row>
    <row r="16" spans="1:12" s="45" customFormat="1" ht="49.5" customHeight="1" x14ac:dyDescent="0.3">
      <c r="A16" s="50">
        <f t="shared" si="0"/>
        <v>10</v>
      </c>
      <c r="B16" s="55" t="s">
        <v>62</v>
      </c>
      <c r="C16" s="60" t="s">
        <v>51</v>
      </c>
      <c r="D16" s="62">
        <v>1</v>
      </c>
      <c r="E16" s="64">
        <v>998</v>
      </c>
    </row>
    <row r="17" spans="1:5" ht="47.25" x14ac:dyDescent="0.3">
      <c r="A17" s="50">
        <f t="shared" si="0"/>
        <v>11</v>
      </c>
      <c r="B17" s="69" t="s">
        <v>63</v>
      </c>
      <c r="C17" s="60" t="s">
        <v>51</v>
      </c>
      <c r="D17" s="62">
        <v>1</v>
      </c>
      <c r="E17" s="65">
        <v>398</v>
      </c>
    </row>
    <row r="18" spans="1:5" ht="47.25" x14ac:dyDescent="0.3">
      <c r="A18" s="50">
        <f t="shared" si="0"/>
        <v>12</v>
      </c>
      <c r="B18" s="69" t="s">
        <v>64</v>
      </c>
      <c r="C18" s="60" t="s">
        <v>51</v>
      </c>
      <c r="D18" s="62">
        <v>1</v>
      </c>
      <c r="E18" s="65">
        <v>398</v>
      </c>
    </row>
    <row r="19" spans="1:5" ht="47.25" x14ac:dyDescent="0.3">
      <c r="A19" s="50">
        <f t="shared" si="0"/>
        <v>13</v>
      </c>
      <c r="B19" s="56" t="s">
        <v>65</v>
      </c>
      <c r="C19" s="60" t="s">
        <v>51</v>
      </c>
      <c r="D19" s="62">
        <v>1</v>
      </c>
      <c r="E19" s="65">
        <v>480</v>
      </c>
    </row>
    <row r="20" spans="1:5" ht="47.25" x14ac:dyDescent="0.3">
      <c r="A20" s="50">
        <f t="shared" si="0"/>
        <v>14</v>
      </c>
      <c r="B20" s="72" t="s">
        <v>66</v>
      </c>
      <c r="C20" s="60" t="s">
        <v>51</v>
      </c>
      <c r="D20" s="62">
        <v>1</v>
      </c>
      <c r="E20" s="65">
        <v>560</v>
      </c>
    </row>
    <row r="21" spans="1:5" ht="47.25" x14ac:dyDescent="0.3">
      <c r="A21" s="50">
        <f t="shared" si="0"/>
        <v>15</v>
      </c>
      <c r="B21" s="54" t="s">
        <v>67</v>
      </c>
      <c r="C21" s="60" t="s">
        <v>51</v>
      </c>
      <c r="D21" s="62">
        <v>1</v>
      </c>
      <c r="E21" s="65">
        <v>560</v>
      </c>
    </row>
    <row r="22" spans="1:5" ht="47.25" x14ac:dyDescent="0.3">
      <c r="A22" s="50">
        <f t="shared" si="0"/>
        <v>16</v>
      </c>
      <c r="B22" s="55" t="s">
        <v>68</v>
      </c>
      <c r="C22" s="60" t="s">
        <v>51</v>
      </c>
      <c r="D22" s="62">
        <v>1</v>
      </c>
      <c r="E22" s="65">
        <v>560</v>
      </c>
    </row>
    <row r="23" spans="1:5" ht="47.25" x14ac:dyDescent="0.3">
      <c r="A23" s="57">
        <f t="shared" si="0"/>
        <v>17</v>
      </c>
      <c r="B23" s="73" t="s">
        <v>69</v>
      </c>
      <c r="C23" s="66" t="s">
        <v>51</v>
      </c>
      <c r="D23" s="67">
        <v>1</v>
      </c>
      <c r="E23" s="68">
        <v>460</v>
      </c>
    </row>
    <row r="24" spans="1:5" x14ac:dyDescent="0.3">
      <c r="A24" s="101" t="s">
        <v>52</v>
      </c>
      <c r="B24" s="102"/>
      <c r="C24" s="58"/>
      <c r="D24" s="58"/>
      <c r="E24" s="59">
        <f>SUM(E7:E23)</f>
        <v>11172</v>
      </c>
    </row>
  </sheetData>
  <mergeCells count="7">
    <mergeCell ref="A24:B24"/>
    <mergeCell ref="A1:E1"/>
    <mergeCell ref="A2:A5"/>
    <mergeCell ref="B2:B5"/>
    <mergeCell ref="C2:C5"/>
    <mergeCell ref="D2:D5"/>
    <mergeCell ref="E2:E5"/>
  </mergeCells>
  <conditionalFormatting sqref="E16:XFD23 B19:C23 A25:XFD1048576 A24">
    <cfRule type="cellIs" dxfId="121" priority="624" operator="equal">
      <formula>0</formula>
    </cfRule>
  </conditionalFormatting>
  <conditionalFormatting sqref="M15:XFD15 F2:XFD6 C24:XFD24">
    <cfRule type="cellIs" dxfId="120" priority="457" operator="equal">
      <formula>0</formula>
    </cfRule>
  </conditionalFormatting>
  <conditionalFormatting sqref="E15:L15">
    <cfRule type="cellIs" dxfId="119" priority="193" operator="equal">
      <formula>0</formula>
    </cfRule>
  </conditionalFormatting>
  <conditionalFormatting sqref="B11">
    <cfRule type="cellIs" dxfId="118" priority="157" operator="equal">
      <formula>0</formula>
    </cfRule>
  </conditionalFormatting>
  <conditionalFormatting sqref="B11:B14">
    <cfRule type="cellIs" dxfId="117" priority="158" operator="equal">
      <formula>0</formula>
    </cfRule>
  </conditionalFormatting>
  <conditionalFormatting sqref="A3:A5 A2:D2 A6:E6">
    <cfRule type="cellIs" dxfId="116" priority="156" operator="equal">
      <formula>0</formula>
    </cfRule>
  </conditionalFormatting>
  <conditionalFormatting sqref="B11">
    <cfRule type="cellIs" dxfId="115" priority="155" operator="equal">
      <formula>0</formula>
    </cfRule>
  </conditionalFormatting>
  <conditionalFormatting sqref="B11">
    <cfRule type="cellIs" dxfId="114" priority="154" operator="equal">
      <formula>0</formula>
    </cfRule>
  </conditionalFormatting>
  <conditionalFormatting sqref="B11">
    <cfRule type="cellIs" dxfId="113" priority="159" operator="equal">
      <formula>0</formula>
    </cfRule>
  </conditionalFormatting>
  <conditionalFormatting sqref="B7 B9 B11">
    <cfRule type="cellIs" dxfId="112" priority="153" operator="equal">
      <formula>0</formula>
    </cfRule>
  </conditionalFormatting>
  <conditionalFormatting sqref="B8">
    <cfRule type="cellIs" dxfId="111" priority="152" operator="equal">
      <formula>0</formula>
    </cfRule>
  </conditionalFormatting>
  <conditionalFormatting sqref="C7:C14">
    <cfRule type="cellIs" dxfId="110" priority="160" operator="equal">
      <formula>0</formula>
    </cfRule>
  </conditionalFormatting>
  <conditionalFormatting sqref="B7:B9">
    <cfRule type="cellIs" dxfId="109" priority="151" operator="equal">
      <formula>0</formula>
    </cfRule>
  </conditionalFormatting>
  <conditionalFormatting sqref="B10">
    <cfRule type="cellIs" dxfId="108" priority="161" operator="equal">
      <formula>0</formula>
    </cfRule>
  </conditionalFormatting>
  <conditionalFormatting sqref="C7:C14">
    <cfRule type="cellIs" dxfId="107" priority="162" operator="equal">
      <formula>0</formula>
    </cfRule>
  </conditionalFormatting>
  <conditionalFormatting sqref="E2">
    <cfRule type="cellIs" dxfId="106" priority="150" operator="equal">
      <formula>0</formula>
    </cfRule>
  </conditionalFormatting>
  <conditionalFormatting sqref="B12">
    <cfRule type="cellIs" dxfId="105" priority="149" operator="equal">
      <formula>0</formula>
    </cfRule>
  </conditionalFormatting>
  <conditionalFormatting sqref="E11">
    <cfRule type="cellIs" dxfId="104" priority="163" operator="equal">
      <formula>0</formula>
    </cfRule>
  </conditionalFormatting>
  <conditionalFormatting sqref="B14">
    <cfRule type="cellIs" dxfId="103" priority="164" operator="equal">
      <formula>0</formula>
    </cfRule>
  </conditionalFormatting>
  <conditionalFormatting sqref="B13">
    <cfRule type="cellIs" dxfId="102" priority="148" operator="equal">
      <formula>0</formula>
    </cfRule>
  </conditionalFormatting>
  <conditionalFormatting sqref="B8">
    <cfRule type="cellIs" dxfId="101" priority="147" operator="equal">
      <formula>0</formula>
    </cfRule>
  </conditionalFormatting>
  <conditionalFormatting sqref="B12">
    <cfRule type="cellIs" dxfId="100" priority="145" operator="equal">
      <formula>0</formula>
    </cfRule>
  </conditionalFormatting>
  <conditionalFormatting sqref="B12">
    <cfRule type="cellIs" dxfId="99" priority="144" operator="equal">
      <formula>0</formula>
    </cfRule>
  </conditionalFormatting>
  <conditionalFormatting sqref="B12">
    <cfRule type="cellIs" dxfId="98" priority="143" operator="equal">
      <formula>0</formula>
    </cfRule>
  </conditionalFormatting>
  <conditionalFormatting sqref="B12">
    <cfRule type="cellIs" dxfId="97" priority="146" operator="equal">
      <formula>0</formula>
    </cfRule>
  </conditionalFormatting>
  <conditionalFormatting sqref="B12">
    <cfRule type="cellIs" dxfId="96" priority="142" operator="equal">
      <formula>0</formula>
    </cfRule>
  </conditionalFormatting>
  <conditionalFormatting sqref="B13">
    <cfRule type="cellIs" dxfId="95" priority="140" operator="equal">
      <formula>0</formula>
    </cfRule>
  </conditionalFormatting>
  <conditionalFormatting sqref="B13">
    <cfRule type="cellIs" dxfId="94" priority="139" operator="equal">
      <formula>0</formula>
    </cfRule>
  </conditionalFormatting>
  <conditionalFormatting sqref="B13">
    <cfRule type="cellIs" dxfId="93" priority="138" operator="equal">
      <formula>0</formula>
    </cfRule>
  </conditionalFormatting>
  <conditionalFormatting sqref="B13">
    <cfRule type="cellIs" dxfId="92" priority="141" operator="equal">
      <formula>0</formula>
    </cfRule>
  </conditionalFormatting>
  <conditionalFormatting sqref="B13">
    <cfRule type="cellIs" dxfId="91" priority="137" operator="equal">
      <formula>0</formula>
    </cfRule>
  </conditionalFormatting>
  <conditionalFormatting sqref="B14">
    <cfRule type="cellIs" dxfId="90" priority="136" operator="equal">
      <formula>0</formula>
    </cfRule>
  </conditionalFormatting>
  <conditionalFormatting sqref="B14">
    <cfRule type="cellIs" dxfId="89" priority="134" operator="equal">
      <formula>0</formula>
    </cfRule>
  </conditionalFormatting>
  <conditionalFormatting sqref="B14">
    <cfRule type="cellIs" dxfId="88" priority="133" operator="equal">
      <formula>0</formula>
    </cfRule>
  </conditionalFormatting>
  <conditionalFormatting sqref="B14">
    <cfRule type="cellIs" dxfId="87" priority="132" operator="equal">
      <formula>0</formula>
    </cfRule>
  </conditionalFormatting>
  <conditionalFormatting sqref="B14">
    <cfRule type="cellIs" dxfId="86" priority="135" operator="equal">
      <formula>0</formula>
    </cfRule>
  </conditionalFormatting>
  <conditionalFormatting sqref="B14">
    <cfRule type="cellIs" dxfId="85" priority="131" operator="equal">
      <formula>0</formula>
    </cfRule>
  </conditionalFormatting>
  <conditionalFormatting sqref="B15:B16">
    <cfRule type="cellIs" dxfId="84" priority="129" operator="equal">
      <formula>0</formula>
    </cfRule>
  </conditionalFormatting>
  <conditionalFormatting sqref="B16">
    <cfRule type="cellIs" dxfId="83" priority="130" operator="equal">
      <formula>0</formula>
    </cfRule>
  </conditionalFormatting>
  <conditionalFormatting sqref="B15">
    <cfRule type="cellIs" dxfId="82" priority="128" operator="equal">
      <formula>0</formula>
    </cfRule>
  </conditionalFormatting>
  <conditionalFormatting sqref="B15">
    <cfRule type="cellIs" dxfId="81" priority="126" operator="equal">
      <formula>0</formula>
    </cfRule>
  </conditionalFormatting>
  <conditionalFormatting sqref="B15">
    <cfRule type="cellIs" dxfId="80" priority="125" operator="equal">
      <formula>0</formula>
    </cfRule>
  </conditionalFormatting>
  <conditionalFormatting sqref="B15">
    <cfRule type="cellIs" dxfId="79" priority="124" operator="equal">
      <formula>0</formula>
    </cfRule>
  </conditionalFormatting>
  <conditionalFormatting sqref="B15">
    <cfRule type="cellIs" dxfId="78" priority="127" operator="equal">
      <formula>0</formula>
    </cfRule>
  </conditionalFormatting>
  <conditionalFormatting sqref="B15">
    <cfRule type="cellIs" dxfId="77" priority="123" operator="equal">
      <formula>0</formula>
    </cfRule>
  </conditionalFormatting>
  <conditionalFormatting sqref="B16">
    <cfRule type="cellIs" dxfId="76" priority="122" operator="equal">
      <formula>0</formula>
    </cfRule>
  </conditionalFormatting>
  <conditionalFormatting sqref="B16">
    <cfRule type="cellIs" dxfId="75" priority="120" operator="equal">
      <formula>0</formula>
    </cfRule>
  </conditionalFormatting>
  <conditionalFormatting sqref="B16">
    <cfRule type="cellIs" dxfId="74" priority="119" operator="equal">
      <formula>0</formula>
    </cfRule>
  </conditionalFormatting>
  <conditionalFormatting sqref="B16">
    <cfRule type="cellIs" dxfId="73" priority="118" operator="equal">
      <formula>0</formula>
    </cfRule>
  </conditionalFormatting>
  <conditionalFormatting sqref="B16">
    <cfRule type="cellIs" dxfId="72" priority="121" operator="equal">
      <formula>0</formula>
    </cfRule>
  </conditionalFormatting>
  <conditionalFormatting sqref="B16">
    <cfRule type="cellIs" dxfId="71" priority="117" operator="equal">
      <formula>0</formula>
    </cfRule>
  </conditionalFormatting>
  <conditionalFormatting sqref="C15:C16">
    <cfRule type="cellIs" dxfId="70" priority="115" operator="equal">
      <formula>0</formula>
    </cfRule>
  </conditionalFormatting>
  <conditionalFormatting sqref="C15:C16">
    <cfRule type="cellIs" dxfId="69" priority="116" operator="equal">
      <formula>0</formula>
    </cfRule>
  </conditionalFormatting>
  <conditionalFormatting sqref="B13">
    <cfRule type="cellIs" dxfId="68" priority="114" operator="equal">
      <formula>0</formula>
    </cfRule>
  </conditionalFormatting>
  <conditionalFormatting sqref="B13">
    <cfRule type="cellIs" dxfId="67" priority="112" operator="equal">
      <formula>0</formula>
    </cfRule>
  </conditionalFormatting>
  <conditionalFormatting sqref="B13">
    <cfRule type="cellIs" dxfId="66" priority="111" operator="equal">
      <formula>0</formula>
    </cfRule>
  </conditionalFormatting>
  <conditionalFormatting sqref="B13">
    <cfRule type="cellIs" dxfId="65" priority="110" operator="equal">
      <formula>0</formula>
    </cfRule>
  </conditionalFormatting>
  <conditionalFormatting sqref="B13">
    <cfRule type="cellIs" dxfId="64" priority="113" operator="equal">
      <formula>0</formula>
    </cfRule>
  </conditionalFormatting>
  <conditionalFormatting sqref="B13">
    <cfRule type="cellIs" dxfId="63" priority="109" operator="equal">
      <formula>0</formula>
    </cfRule>
  </conditionalFormatting>
  <conditionalFormatting sqref="B14">
    <cfRule type="cellIs" dxfId="62" priority="108" operator="equal">
      <formula>0</formula>
    </cfRule>
  </conditionalFormatting>
  <conditionalFormatting sqref="B14">
    <cfRule type="cellIs" dxfId="61" priority="106" operator="equal">
      <formula>0</formula>
    </cfRule>
  </conditionalFormatting>
  <conditionalFormatting sqref="B14">
    <cfRule type="cellIs" dxfId="60" priority="105" operator="equal">
      <formula>0</formula>
    </cfRule>
  </conditionalFormatting>
  <conditionalFormatting sqref="B14">
    <cfRule type="cellIs" dxfId="59" priority="104" operator="equal">
      <formula>0</formula>
    </cfRule>
  </conditionalFormatting>
  <conditionalFormatting sqref="B14">
    <cfRule type="cellIs" dxfId="58" priority="107" operator="equal">
      <formula>0</formula>
    </cfRule>
  </conditionalFormatting>
  <conditionalFormatting sqref="B14">
    <cfRule type="cellIs" dxfId="57" priority="103" operator="equal">
      <formula>0</formula>
    </cfRule>
  </conditionalFormatting>
  <conditionalFormatting sqref="B14">
    <cfRule type="cellIs" dxfId="56" priority="102" operator="equal">
      <formula>0</formula>
    </cfRule>
  </conditionalFormatting>
  <conditionalFormatting sqref="B14">
    <cfRule type="cellIs" dxfId="55" priority="100" operator="equal">
      <formula>0</formula>
    </cfRule>
  </conditionalFormatting>
  <conditionalFormatting sqref="B14">
    <cfRule type="cellIs" dxfId="54" priority="99" operator="equal">
      <formula>0</formula>
    </cfRule>
  </conditionalFormatting>
  <conditionalFormatting sqref="B14">
    <cfRule type="cellIs" dxfId="53" priority="98" operator="equal">
      <formula>0</formula>
    </cfRule>
  </conditionalFormatting>
  <conditionalFormatting sqref="B14">
    <cfRule type="cellIs" dxfId="52" priority="101" operator="equal">
      <formula>0</formula>
    </cfRule>
  </conditionalFormatting>
  <conditionalFormatting sqref="B14">
    <cfRule type="cellIs" dxfId="51" priority="97" operator="equal">
      <formula>0</formula>
    </cfRule>
  </conditionalFormatting>
  <conditionalFormatting sqref="B17:B18">
    <cfRule type="cellIs" dxfId="50" priority="95" operator="equal">
      <formula>0</formula>
    </cfRule>
  </conditionalFormatting>
  <conditionalFormatting sqref="B18">
    <cfRule type="cellIs" dxfId="49" priority="96" operator="equal">
      <formula>0</formula>
    </cfRule>
  </conditionalFormatting>
  <conditionalFormatting sqref="B17">
    <cfRule type="cellIs" dxfId="48" priority="94" operator="equal">
      <formula>0</formula>
    </cfRule>
  </conditionalFormatting>
  <conditionalFormatting sqref="B17">
    <cfRule type="cellIs" dxfId="47" priority="92" operator="equal">
      <formula>0</formula>
    </cfRule>
  </conditionalFormatting>
  <conditionalFormatting sqref="B17">
    <cfRule type="cellIs" dxfId="46" priority="91" operator="equal">
      <formula>0</formula>
    </cfRule>
  </conditionalFormatting>
  <conditionalFormatting sqref="B17">
    <cfRule type="cellIs" dxfId="45" priority="90" operator="equal">
      <formula>0</formula>
    </cfRule>
  </conditionalFormatting>
  <conditionalFormatting sqref="B17">
    <cfRule type="cellIs" dxfId="44" priority="93" operator="equal">
      <formula>0</formula>
    </cfRule>
  </conditionalFormatting>
  <conditionalFormatting sqref="B17">
    <cfRule type="cellIs" dxfId="43" priority="89" operator="equal">
      <formula>0</formula>
    </cfRule>
  </conditionalFormatting>
  <conditionalFormatting sqref="B18">
    <cfRule type="cellIs" dxfId="42" priority="88" operator="equal">
      <formula>0</formula>
    </cfRule>
  </conditionalFormatting>
  <conditionalFormatting sqref="B18">
    <cfRule type="cellIs" dxfId="41" priority="86" operator="equal">
      <formula>0</formula>
    </cfRule>
  </conditionalFormatting>
  <conditionalFormatting sqref="B18">
    <cfRule type="cellIs" dxfId="40" priority="85" operator="equal">
      <formula>0</formula>
    </cfRule>
  </conditionalFormatting>
  <conditionalFormatting sqref="B18">
    <cfRule type="cellIs" dxfId="39" priority="84" operator="equal">
      <formula>0</formula>
    </cfRule>
  </conditionalFormatting>
  <conditionalFormatting sqref="B18">
    <cfRule type="cellIs" dxfId="38" priority="87" operator="equal">
      <formula>0</formula>
    </cfRule>
  </conditionalFormatting>
  <conditionalFormatting sqref="B18">
    <cfRule type="cellIs" dxfId="37" priority="83" operator="equal">
      <formula>0</formula>
    </cfRule>
  </conditionalFormatting>
  <conditionalFormatting sqref="C17:C18">
    <cfRule type="cellIs" dxfId="36" priority="81" operator="equal">
      <formula>0</formula>
    </cfRule>
  </conditionalFormatting>
  <conditionalFormatting sqref="C17:C18">
    <cfRule type="cellIs" dxfId="35" priority="82" operator="equal">
      <formula>0</formula>
    </cfRule>
  </conditionalFormatting>
  <conditionalFormatting sqref="B19">
    <cfRule type="cellIs" dxfId="34" priority="80" operator="equal">
      <formula>0</formula>
    </cfRule>
  </conditionalFormatting>
  <conditionalFormatting sqref="B19">
    <cfRule type="cellIs" dxfId="33" priority="72" operator="equal">
      <formula>0</formula>
    </cfRule>
  </conditionalFormatting>
  <conditionalFormatting sqref="B19">
    <cfRule type="cellIs" dxfId="32" priority="70" operator="equal">
      <formula>0</formula>
    </cfRule>
  </conditionalFormatting>
  <conditionalFormatting sqref="B19">
    <cfRule type="cellIs" dxfId="31" priority="69" operator="equal">
      <formula>0</formula>
    </cfRule>
  </conditionalFormatting>
  <conditionalFormatting sqref="B19">
    <cfRule type="cellIs" dxfId="30" priority="68" operator="equal">
      <formula>0</formula>
    </cfRule>
  </conditionalFormatting>
  <conditionalFormatting sqref="B19">
    <cfRule type="cellIs" dxfId="29" priority="71" operator="equal">
      <formula>0</formula>
    </cfRule>
  </conditionalFormatting>
  <conditionalFormatting sqref="B19">
    <cfRule type="cellIs" dxfId="28" priority="67" operator="equal">
      <formula>0</formula>
    </cfRule>
  </conditionalFormatting>
  <conditionalFormatting sqref="B20">
    <cfRule type="cellIs" dxfId="27" priority="64" operator="equal">
      <formula>0</formula>
    </cfRule>
  </conditionalFormatting>
  <conditionalFormatting sqref="B20">
    <cfRule type="cellIs" dxfId="26" priority="56" operator="equal">
      <formula>0</formula>
    </cfRule>
  </conditionalFormatting>
  <conditionalFormatting sqref="B20">
    <cfRule type="cellIs" dxfId="25" priority="54" operator="equal">
      <formula>0</formula>
    </cfRule>
  </conditionalFormatting>
  <conditionalFormatting sqref="B20">
    <cfRule type="cellIs" dxfId="24" priority="53" operator="equal">
      <formula>0</formula>
    </cfRule>
  </conditionalFormatting>
  <conditionalFormatting sqref="B20">
    <cfRule type="cellIs" dxfId="23" priority="52" operator="equal">
      <formula>0</formula>
    </cfRule>
  </conditionalFormatting>
  <conditionalFormatting sqref="B20">
    <cfRule type="cellIs" dxfId="22" priority="55" operator="equal">
      <formula>0</formula>
    </cfRule>
  </conditionalFormatting>
  <conditionalFormatting sqref="B20">
    <cfRule type="cellIs" dxfId="21" priority="51" operator="equal">
      <formula>0</formula>
    </cfRule>
  </conditionalFormatting>
  <conditionalFormatting sqref="B21">
    <cfRule type="cellIs" dxfId="20" priority="48" operator="equal">
      <formula>0</formula>
    </cfRule>
  </conditionalFormatting>
  <conditionalFormatting sqref="B21">
    <cfRule type="cellIs" dxfId="19" priority="40" operator="equal">
      <formula>0</formula>
    </cfRule>
  </conditionalFormatting>
  <conditionalFormatting sqref="B21">
    <cfRule type="cellIs" dxfId="18" priority="38" operator="equal">
      <formula>0</formula>
    </cfRule>
  </conditionalFormatting>
  <conditionalFormatting sqref="B21">
    <cfRule type="cellIs" dxfId="17" priority="37" operator="equal">
      <formula>0</formula>
    </cfRule>
  </conditionalFormatting>
  <conditionalFormatting sqref="B21">
    <cfRule type="cellIs" dxfId="16" priority="36" operator="equal">
      <formula>0</formula>
    </cfRule>
  </conditionalFormatting>
  <conditionalFormatting sqref="B21">
    <cfRule type="cellIs" dxfId="15" priority="39" operator="equal">
      <formula>0</formula>
    </cfRule>
  </conditionalFormatting>
  <conditionalFormatting sqref="B21">
    <cfRule type="cellIs" dxfId="14" priority="35" operator="equal">
      <formula>0</formula>
    </cfRule>
  </conditionalFormatting>
  <conditionalFormatting sqref="B22">
    <cfRule type="cellIs" dxfId="13" priority="32" operator="equal">
      <formula>0</formula>
    </cfRule>
  </conditionalFormatting>
  <conditionalFormatting sqref="B22">
    <cfRule type="cellIs" dxfId="12" priority="24" operator="equal">
      <formula>0</formula>
    </cfRule>
  </conditionalFormatting>
  <conditionalFormatting sqref="B22">
    <cfRule type="cellIs" dxfId="11" priority="22" operator="equal">
      <formula>0</formula>
    </cfRule>
  </conditionalFormatting>
  <conditionalFormatting sqref="B22">
    <cfRule type="cellIs" dxfId="10" priority="21" operator="equal">
      <formula>0</formula>
    </cfRule>
  </conditionalFormatting>
  <conditionalFormatting sqref="B22">
    <cfRule type="cellIs" dxfId="9" priority="20" operator="equal">
      <formula>0</formula>
    </cfRule>
  </conditionalFormatting>
  <conditionalFormatting sqref="B22">
    <cfRule type="cellIs" dxfId="8" priority="23" operator="equal">
      <formula>0</formula>
    </cfRule>
  </conditionalFormatting>
  <conditionalFormatting sqref="B22">
    <cfRule type="cellIs" dxfId="7" priority="19" operator="equal">
      <formula>0</formula>
    </cfRule>
  </conditionalFormatting>
  <conditionalFormatting sqref="B23">
    <cfRule type="cellIs" dxfId="6" priority="16" operator="equal">
      <formula>0</formula>
    </cfRule>
  </conditionalFormatting>
  <conditionalFormatting sqref="B23">
    <cfRule type="cellIs" dxfId="5" priority="8" operator="equal">
      <formula>0</formula>
    </cfRule>
  </conditionalFormatting>
  <conditionalFormatting sqref="B23">
    <cfRule type="cellIs" dxfId="4" priority="6" operator="equal">
      <formula>0</formula>
    </cfRule>
  </conditionalFormatting>
  <conditionalFormatting sqref="B23">
    <cfRule type="cellIs" dxfId="3" priority="5" operator="equal">
      <formula>0</formula>
    </cfRule>
  </conditionalFormatting>
  <conditionalFormatting sqref="B23">
    <cfRule type="cellIs" dxfId="2" priority="4" operator="equal">
      <formula>0</formula>
    </cfRule>
  </conditionalFormatting>
  <conditionalFormatting sqref="B23">
    <cfRule type="cellIs" dxfId="1" priority="7" operator="equal">
      <formula>0</formula>
    </cfRule>
  </conditionalFormatting>
  <conditionalFormatting sqref="B23">
    <cfRule type="cellIs" dxfId="0" priority="3" operator="equal">
      <formula>0</formula>
    </cfRule>
  </conditionalFormatting>
  <pageMargins left="0.23622047244094491" right="0.23622047244094491" top="0.35433070866141736" bottom="0.15748031496062992" header="0.31496062992125984" footer="0.31496062992125984"/>
  <pageSetup paperSize="9" scale="5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Лист3</vt:lpstr>
      <vt:lpstr>Тарифы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Черножиц Наталия Александровна</cp:lastModifiedBy>
  <cp:revision>12</cp:revision>
  <cp:lastPrinted>2025-12-15T09:03:24Z</cp:lastPrinted>
  <dcterms:created xsi:type="dcterms:W3CDTF">2006-09-16T00:00:00Z</dcterms:created>
  <dcterms:modified xsi:type="dcterms:W3CDTF">2025-12-15T09:04:24Z</dcterms:modified>
</cp:coreProperties>
</file>